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005" windowHeight="7050"/>
  </bookViews>
  <sheets>
    <sheet name="別紙　週休２日工事　休日等取得実績書" sheetId="1" r:id="rId1"/>
    <sheet name="別紙　週休２日工事　休日等取得実績書（記入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V37" i="2" l="1"/>
  <c r="V37" i="1"/>
  <c r="O37" i="1"/>
  <c r="M25" i="1" l="1"/>
  <c r="O25" i="1" s="1"/>
  <c r="L37" i="1"/>
  <c r="J37" i="2" l="1"/>
  <c r="I37" i="2"/>
  <c r="H37" i="2"/>
  <c r="G37" i="2"/>
  <c r="F37" i="2"/>
  <c r="E37" i="2"/>
  <c r="D37" i="2"/>
  <c r="C37" i="2"/>
  <c r="AU36" i="2"/>
  <c r="L36" i="2"/>
  <c r="M36" i="2" s="1"/>
  <c r="O36" i="2" s="1"/>
  <c r="K36" i="2"/>
  <c r="AU35" i="2"/>
  <c r="L35" i="2"/>
  <c r="M35" i="2" s="1"/>
  <c r="O35" i="2" s="1"/>
  <c r="K35" i="2"/>
  <c r="AU34" i="2"/>
  <c r="M34" i="2"/>
  <c r="O34" i="2" s="1"/>
  <c r="L34" i="2"/>
  <c r="K34" i="2"/>
  <c r="AU33" i="2"/>
  <c r="L33" i="2"/>
  <c r="M33" i="2" s="1"/>
  <c r="O33" i="2" s="1"/>
  <c r="K33" i="2"/>
  <c r="AU32" i="2"/>
  <c r="L32" i="2"/>
  <c r="M32" i="2" s="1"/>
  <c r="O32" i="2" s="1"/>
  <c r="K32" i="2"/>
  <c r="AU31" i="2"/>
  <c r="L31" i="2"/>
  <c r="M31" i="2" s="1"/>
  <c r="O31" i="2" s="1"/>
  <c r="K31" i="2"/>
  <c r="AU30" i="2"/>
  <c r="M30" i="2"/>
  <c r="O30" i="2" s="1"/>
  <c r="L30" i="2"/>
  <c r="K30" i="2"/>
  <c r="AU29" i="2"/>
  <c r="L29" i="2"/>
  <c r="M29" i="2" s="1"/>
  <c r="O29" i="2" s="1"/>
  <c r="K29" i="2"/>
  <c r="AU28" i="2"/>
  <c r="L28" i="2"/>
  <c r="M28" i="2" s="1"/>
  <c r="O28" i="2" s="1"/>
  <c r="K28" i="2"/>
  <c r="AU27" i="2"/>
  <c r="L27" i="2"/>
  <c r="K27" i="2"/>
  <c r="AU26" i="2"/>
  <c r="L26" i="2"/>
  <c r="M26" i="2" s="1"/>
  <c r="O26" i="2" s="1"/>
  <c r="K26" i="2"/>
  <c r="AU25" i="2"/>
  <c r="L25" i="2"/>
  <c r="K25" i="2"/>
  <c r="K37" i="2" s="1"/>
  <c r="N15" i="2"/>
  <c r="N14" i="2"/>
  <c r="N13" i="2"/>
  <c r="N12" i="2"/>
  <c r="J37" i="1"/>
  <c r="I37" i="1"/>
  <c r="H37" i="1"/>
  <c r="G37" i="1"/>
  <c r="F37" i="1"/>
  <c r="E37" i="1"/>
  <c r="D37" i="1"/>
  <c r="C37" i="1"/>
  <c r="AU36" i="1"/>
  <c r="L36" i="1"/>
  <c r="M36" i="1" s="1"/>
  <c r="O36" i="1" s="1"/>
  <c r="K36" i="1"/>
  <c r="AU35" i="1"/>
  <c r="M35" i="1"/>
  <c r="O35" i="1" s="1"/>
  <c r="L35" i="1"/>
  <c r="K35" i="1"/>
  <c r="AU34" i="1"/>
  <c r="L34" i="1"/>
  <c r="K34" i="1"/>
  <c r="M34" i="1" s="1"/>
  <c r="O34" i="1" s="1"/>
  <c r="AU33" i="1"/>
  <c r="L33" i="1"/>
  <c r="M33" i="1" s="1"/>
  <c r="O33" i="1" s="1"/>
  <c r="K33" i="1"/>
  <c r="AU32" i="1"/>
  <c r="L32" i="1"/>
  <c r="M32" i="1" s="1"/>
  <c r="O32" i="1" s="1"/>
  <c r="K32" i="1"/>
  <c r="AU31" i="1"/>
  <c r="M31" i="1"/>
  <c r="O31" i="1" s="1"/>
  <c r="L31" i="1"/>
  <c r="K31" i="1"/>
  <c r="AU30" i="1"/>
  <c r="L30" i="1"/>
  <c r="M30" i="1" s="1"/>
  <c r="O30" i="1" s="1"/>
  <c r="K30" i="1"/>
  <c r="AU29" i="1"/>
  <c r="L29" i="1"/>
  <c r="M29" i="1" s="1"/>
  <c r="O29" i="1" s="1"/>
  <c r="K29" i="1"/>
  <c r="AU28" i="1"/>
  <c r="L28" i="1"/>
  <c r="K28" i="1"/>
  <c r="AU27" i="1"/>
  <c r="M27" i="1"/>
  <c r="O27" i="1" s="1"/>
  <c r="L27" i="1"/>
  <c r="K27" i="1"/>
  <c r="AU26" i="1"/>
  <c r="L26" i="1"/>
  <c r="M26" i="1" s="1"/>
  <c r="O26" i="1" s="1"/>
  <c r="K26" i="1"/>
  <c r="AU25" i="1"/>
  <c r="L25" i="1"/>
  <c r="K25" i="1"/>
  <c r="K37" i="1" s="1"/>
  <c r="N15" i="1"/>
  <c r="N14" i="1"/>
  <c r="N13" i="1"/>
  <c r="N12" i="1"/>
  <c r="L37" i="2" l="1"/>
  <c r="M37" i="2" s="1"/>
  <c r="M27" i="2"/>
  <c r="O27" i="2" s="1"/>
  <c r="O37" i="2" s="1"/>
  <c r="M28" i="1"/>
  <c r="O28" i="1" s="1"/>
</calcChain>
</file>

<file path=xl/sharedStrings.xml><?xml version="1.0" encoding="utf-8"?>
<sst xmlns="http://schemas.openxmlformats.org/spreadsheetml/2006/main" count="290" uniqueCount="99">
  <si>
    <t>（参考様式）</t>
    <rPh sb="1" eb="5">
      <t>サンコウヨウシキ</t>
    </rPh>
    <phoneticPr fontId="3"/>
  </si>
  <si>
    <t>(別　紙)</t>
    <rPh sb="1" eb="2">
      <t>ベツ</t>
    </rPh>
    <rPh sb="3" eb="4">
      <t>カミ</t>
    </rPh>
    <phoneticPr fontId="3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</si>
  <si>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3"/>
  </si>
  <si>
    <t>工事名</t>
    <rPh sb="0" eb="3">
      <t>コウジメイ</t>
    </rPh>
    <phoneticPr fontId="3"/>
  </si>
  <si>
    <t>受注者名</t>
    <rPh sb="0" eb="3">
      <t>ジュチュウシャ</t>
    </rPh>
    <rPh sb="3" eb="4">
      <t>メイ</t>
    </rPh>
    <phoneticPr fontId="3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</si>
  <si>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3"/>
  </si>
  <si>
    <t>始期日</t>
    <rPh sb="0" eb="2">
      <t>シキ</t>
    </rPh>
    <rPh sb="2" eb="3">
      <t>ビ</t>
    </rPh>
    <phoneticPr fontId="3"/>
  </si>
  <si>
    <t>終期日</t>
    <rPh sb="0" eb="2">
      <t>シュウキ</t>
    </rPh>
    <rPh sb="2" eb="3">
      <t>ビ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</si>
  <si>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</si>
  <si>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対象
期間</t>
    <rPh sb="0" eb="2">
      <t>タイショウ</t>
    </rPh>
    <rPh sb="3" eb="5">
      <t>キカン</t>
    </rPh>
    <phoneticPr fontId="3"/>
  </si>
  <si>
    <t>日間</t>
    <phoneticPr fontId="3"/>
  </si>
  <si>
    <t>工事完成日</t>
    <rPh sb="0" eb="2">
      <t>コウジ</t>
    </rPh>
    <rPh sb="2" eb="5">
      <t>カンセイビ</t>
    </rPh>
    <phoneticPr fontId="3"/>
  </si>
  <si>
    <t>夏季
休暇</t>
    <rPh sb="0" eb="2">
      <t>カキ</t>
    </rPh>
    <rPh sb="3" eb="5">
      <t>キュウカ</t>
    </rPh>
    <phoneticPr fontId="3"/>
  </si>
  <si>
    <t>全体期間</t>
    <rPh sb="0" eb="2">
      <t>ゼンタイ</t>
    </rPh>
    <rPh sb="2" eb="4">
      <t>キカン</t>
    </rPh>
    <phoneticPr fontId="3"/>
  </si>
  <si>
    <t>～</t>
    <phoneticPr fontId="3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</si>
  <si>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3"/>
  </si>
  <si>
    <t>現場閉所率について</t>
    <rPh sb="0" eb="2">
      <t>ゲンバ</t>
    </rPh>
    <rPh sb="2" eb="5">
      <t>ヘイショリツ</t>
    </rPh>
    <phoneticPr fontId="3"/>
  </si>
  <si>
    <t>年末年始
休暇</t>
    <rPh sb="0" eb="2">
      <t>ネンマツ</t>
    </rPh>
    <rPh sb="2" eb="4">
      <t>ネンシ</t>
    </rPh>
    <rPh sb="5" eb="7">
      <t>キュウカ</t>
    </rPh>
    <phoneticPr fontId="3"/>
  </si>
  <si>
    <t>月単位の週休２日　⇒　全ての月で４週８休（２８．５％（８日／２８ 日））以上を確保</t>
    <phoneticPr fontId="3"/>
  </si>
  <si>
    <t>通期の週休２日　⇒　対象期間内で４週８休（２８．５％（８日／２８日））以上を確保</t>
    <phoneticPr fontId="3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</si>
  <si>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3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</si>
  <si>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3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</si>
  <si>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3"/>
  </si>
  <si>
    <t>※1　余裕期間設定工事は実工期を記入
※2　「対象外の期間」とは、実施要領３（１）及び３（６）による、週休２日工事の対象外の期間
※3　一時中止の期間が複数期間となる場合は、適宜、行を追加して記入
※4　その他の対象外期間は、発注者が対象外としている期間、受注者の責によらず現場作業を余儀なくされる期間を記載</t>
    <rPh sb="23" eb="26">
      <t>タイショウガイ</t>
    </rPh>
    <rPh sb="27" eb="29">
      <t>キカン</t>
    </rPh>
    <rPh sb="33" eb="35">
      <t>ジッシ</t>
    </rPh>
    <rPh sb="35" eb="37">
      <t>ヨウリョウ</t>
    </rPh>
    <rPh sb="41" eb="42">
      <t>オヨ</t>
    </rPh>
    <rPh sb="51" eb="53">
      <t>シュウキュウ</t>
    </rPh>
    <rPh sb="54" eb="55">
      <t>ニチ</t>
    </rPh>
    <rPh sb="55" eb="57">
      <t>コウジ</t>
    </rPh>
    <rPh sb="58" eb="61">
      <t>タイショウガイ</t>
    </rPh>
    <rPh sb="62" eb="64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4" eb="105">
      <t>タ</t>
    </rPh>
    <rPh sb="106" eb="109">
      <t>タイショウガイ</t>
    </rPh>
    <rPh sb="109" eb="111">
      <t>キカン</t>
    </rPh>
    <rPh sb="152" eb="154">
      <t>キサイ</t>
    </rPh>
    <phoneticPr fontId="3"/>
  </si>
  <si>
    <t>月別
工事日数</t>
    <rPh sb="0" eb="2">
      <t>ツキベツ</t>
    </rPh>
    <rPh sb="3" eb="5">
      <t>コウジ</t>
    </rPh>
    <rPh sb="5" eb="7">
      <t>ニッスウ</t>
    </rPh>
    <phoneticPr fontId="3"/>
  </si>
  <si>
    <t>対象期間の日数</t>
    <rPh sb="0" eb="2">
      <t>タイショウ</t>
    </rPh>
    <rPh sb="2" eb="4">
      <t>キカン</t>
    </rPh>
    <rPh sb="5" eb="7">
      <t>ニッスウ</t>
    </rPh>
    <phoneticPr fontId="3"/>
  </si>
  <si>
    <t>対象期間内の実績休工日数</t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3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</si>
  <si>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3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</si>
  <si>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3"/>
  </si>
  <si>
    <t>月単位の週休２日</t>
    <rPh sb="0" eb="3">
      <t>ツキタンイ</t>
    </rPh>
    <rPh sb="4" eb="6">
      <t>シュウキュウ</t>
    </rPh>
    <rPh sb="7" eb="8">
      <t>ニチ</t>
    </rPh>
    <phoneticPr fontId="3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</si>
  <si>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3"/>
  </si>
  <si>
    <t>対象外の日数</t>
    <rPh sb="0" eb="3">
      <t>タイショウガイ</t>
    </rPh>
    <rPh sb="4" eb="6">
      <t>ニッスウ</t>
    </rPh>
    <phoneticPr fontId="3"/>
  </si>
  <si>
    <t>計</t>
    <rPh sb="0" eb="1">
      <t>ケイ</t>
    </rPh>
    <phoneticPr fontId="3"/>
  </si>
  <si>
    <t>年末年始休暇</t>
    <rPh sb="0" eb="2">
      <t>ネンマツ</t>
    </rPh>
    <rPh sb="2" eb="4">
      <t>ネンシ</t>
    </rPh>
    <rPh sb="4" eb="6">
      <t>キュウカ</t>
    </rPh>
    <phoneticPr fontId="3"/>
  </si>
  <si>
    <t>工場製作
期間</t>
    <rPh sb="0" eb="2">
      <t>コウジョウ</t>
    </rPh>
    <rPh sb="2" eb="4">
      <t>セイサク</t>
    </rPh>
    <rPh sb="5" eb="7">
      <t>キカン</t>
    </rPh>
    <phoneticPr fontId="3"/>
  </si>
  <si>
    <t>一時中止
期間</t>
    <rPh sb="0" eb="2">
      <t>イチジ</t>
    </rPh>
    <rPh sb="2" eb="4">
      <t>チュウシ</t>
    </rPh>
    <rPh sb="5" eb="7">
      <t>キカン</t>
    </rPh>
    <phoneticPr fontId="3"/>
  </si>
  <si>
    <t>その他期間</t>
    <rPh sb="2" eb="3">
      <t>タ</t>
    </rPh>
    <rPh sb="3" eb="5">
      <t>キカン</t>
    </rPh>
    <rPh sb="4" eb="5">
      <t>テイキ</t>
    </rPh>
    <phoneticPr fontId="3"/>
  </si>
  <si>
    <t>1日</t>
    <rPh sb="1" eb="2">
      <t>ニチ</t>
    </rPh>
    <phoneticPr fontId="3"/>
  </si>
  <si>
    <t>2日</t>
    <rPh sb="1" eb="2">
      <t>ニチ</t>
    </rPh>
    <phoneticPr fontId="3"/>
  </si>
  <si>
    <t>3日</t>
    <rPh sb="1" eb="2">
      <t>ニチ</t>
    </rPh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</si>
  <si>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</si>
  <si>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</si>
  <si>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</si>
  <si>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</si>
  <si>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</si>
  <si>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</si>
  <si>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</si>
  <si>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</si>
  <si>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</si>
  <si>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</si>
  <si>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</si>
  <si>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</si>
  <si>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</si>
  <si>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</si>
  <si>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</si>
  <si>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</si>
  <si>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20日</t>
    <rPh sb="2" eb="3">
      <t>ニチ</t>
    </rPh>
    <phoneticPr fontId="3"/>
  </si>
  <si>
    <t>21日</t>
    <rPh sb="2" eb="3">
      <t>ニチ</t>
    </rPh>
    <phoneticPr fontId="3"/>
  </si>
  <si>
    <t>22日</t>
    <rPh sb="2" eb="3">
      <t>ニチ</t>
    </rPh>
    <phoneticPr fontId="3"/>
  </si>
  <si>
    <t>23日</t>
    <rPh sb="2" eb="3">
      <t>ニチ</t>
    </rPh>
    <phoneticPr fontId="3"/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</si>
  <si>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</si>
  <si>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</si>
  <si>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</si>
  <si>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</si>
  <si>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</si>
  <si>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29日</t>
    <rPh sb="2" eb="3">
      <t>ニチ</t>
    </rPh>
    <phoneticPr fontId="3"/>
  </si>
  <si>
    <t>30日</t>
    <rPh sb="2" eb="3">
      <t>ニチ</t>
    </rPh>
    <phoneticPr fontId="3"/>
  </si>
  <si>
    <t>31日</t>
    <rPh sb="2" eb="3">
      <t>ニチ</t>
    </rPh>
    <phoneticPr fontId="3"/>
  </si>
  <si>
    <t>○○年4月</t>
    <rPh sb="2" eb="3">
      <t>ネン</t>
    </rPh>
    <rPh sb="4" eb="5">
      <t>ガツ</t>
    </rPh>
    <phoneticPr fontId="3"/>
  </si>
  <si>
    <t>5月</t>
  </si>
  <si>
    <t>●</t>
    <phoneticPr fontId="3"/>
  </si>
  <si>
    <t>6月</t>
  </si>
  <si>
    <t>7月</t>
  </si>
  <si>
    <t>8月</t>
  </si>
  <si>
    <t>9月</t>
  </si>
  <si>
    <t>10月</t>
  </si>
  <si>
    <t>11月</t>
  </si>
  <si>
    <t>12月</t>
  </si>
  <si>
    <t>○○年1月</t>
    <rPh sb="2" eb="3">
      <t>ネン</t>
    </rPh>
    <rPh sb="4" eb="5">
      <t>ガツ</t>
    </rPh>
    <phoneticPr fontId="3"/>
  </si>
  <si>
    <t>2月</t>
  </si>
  <si>
    <t>3月</t>
  </si>
  <si>
    <t>●</t>
  </si>
  <si>
    <t>累計</t>
    <rPh sb="0" eb="2">
      <t>ルイケイ</t>
    </rPh>
    <phoneticPr fontId="3"/>
  </si>
  <si>
    <t>実績：</t>
    <rPh sb="0" eb="2">
      <t>ジッセキ</t>
    </rPh>
    <phoneticPr fontId="3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</si>
  <si>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3"/>
  </si>
  <si>
    <t>対象期間外</t>
    <rPh sb="0" eb="5">
      <t>タイショウキカンガイ</t>
    </rPh>
    <phoneticPr fontId="3"/>
  </si>
  <si>
    <t>対象期間</t>
    <rPh sb="0" eb="4">
      <t>タイショウキカン</t>
    </rPh>
    <phoneticPr fontId="3"/>
  </si>
  <si>
    <t>土曜日・日曜日</t>
    <rPh sb="0" eb="2">
      <t>ドヨウ</t>
    </rPh>
    <rPh sb="2" eb="3">
      <t>ヒ</t>
    </rPh>
    <rPh sb="4" eb="7">
      <t>ニチヨウビ</t>
    </rPh>
    <phoneticPr fontId="3"/>
  </si>
  <si>
    <t>【記入例】</t>
    <rPh sb="1" eb="3">
      <t>キニュウ</t>
    </rPh>
    <rPh sb="3" eb="4">
      <t>レイ</t>
    </rPh>
    <phoneticPr fontId="3"/>
  </si>
  <si>
    <t>市道○○線道路改良工事</t>
    <rPh sb="0" eb="2">
      <t>シドウ</t>
    </rPh>
    <rPh sb="4" eb="5">
      <t>セン</t>
    </rPh>
    <rPh sb="5" eb="7">
      <t>ドウロ</t>
    </rPh>
    <rPh sb="7" eb="9">
      <t>カイリョウ</t>
    </rPh>
    <rPh sb="9" eb="11">
      <t>コウジ</t>
    </rPh>
    <phoneticPr fontId="3"/>
  </si>
  <si>
    <t>（株）□□組</t>
    <rPh sb="0" eb="3">
      <t>カブ</t>
    </rPh>
    <rPh sb="5" eb="6">
      <t>クミ</t>
    </rPh>
    <phoneticPr fontId="3"/>
  </si>
  <si>
    <t>300日間</t>
    <rPh sb="3" eb="5">
      <t>ニチカン</t>
    </rPh>
    <phoneticPr fontId="3"/>
  </si>
  <si>
    <t>×</t>
  </si>
  <si>
    <t>●</t>
    <phoneticPr fontId="2"/>
  </si>
  <si>
    <t>通期の週休２日　⇒　対象期間内で４週８休（２８．５％（８日／２８日））以上を確保</t>
  </si>
  <si>
    <t>４週７休以上４週８休未満　⇒　対象期間内で４週７休（２５．０％（７日／２８日））以上２８．５％未満</t>
    <rPh sb="47" eb="49">
      <t>ミマン</t>
    </rPh>
    <phoneticPr fontId="2"/>
  </si>
  <si>
    <t>４週６休以上４週７休未満　⇒　対象期間内で４週６休（２１．４％（６日／２８日））以上２５．０％未満</t>
  </si>
  <si>
    <t>４週６休以上４週７休未満　⇒　対象期間内で４週６休（２１．４％（６日／２８日））以上２５．０％未満</t>
    <phoneticPr fontId="2"/>
  </si>
  <si>
    <t>月単位の週休２日　⇒　全ての月で４週８休（２８．５％（８日／２８ 日））以上を確保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</si>
</sst>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2">
    <font>
      <sz val="11"/>
      <color theme="1"/>
      <name val="Yu Gothic"/>
      <family val="2"/>
      <scheme val="minor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56" fontId="4" fillId="0" borderId="0" xfId="0" applyNumberFormat="1" applyFont="1" applyAlignment="1">
      <alignment vertical="center"/>
    </xf>
    <xf numFmtId="56" fontId="8" fillId="0" borderId="1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81" fontId="8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8" fillId="0" borderId="26" xfId="0" applyFont="1" applyBorder="1" applyAlignment="1" applyProtection="1">
      <alignment vertical="center"/>
      <protection locked="0"/>
    </xf>
    <xf numFmtId="181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>
      <alignment horizontal="center" vertical="center"/>
    </xf>
    <xf numFmtId="0" fontId="17" fillId="0" borderId="2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19" fillId="0" borderId="36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44" xfId="0" applyFont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81" fontId="4" fillId="0" borderId="1" xfId="0" applyNumberFormat="1" applyFont="1" applyBorder="1" applyAlignment="1" applyProtection="1">
      <alignment horizontal="left" vertical="center"/>
      <protection locked="0"/>
    </xf>
    <xf numFmtId="0" fontId="18" fillId="4" borderId="25" xfId="0" applyFont="1" applyFill="1" applyBorder="1" applyAlignment="1" applyProtection="1">
      <alignment vertical="center"/>
      <protection locked="0"/>
    </xf>
    <xf numFmtId="0" fontId="18" fillId="4" borderId="26" xfId="0" applyFont="1" applyFill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vertical="center"/>
      <protection locked="0"/>
    </xf>
    <xf numFmtId="0" fontId="18" fillId="2" borderId="26" xfId="0" applyFont="1" applyFill="1" applyBorder="1" applyAlignment="1" applyProtection="1">
      <alignment vertical="center"/>
      <protection locked="0"/>
    </xf>
    <xf numFmtId="0" fontId="18" fillId="3" borderId="26" xfId="0" applyFont="1" applyFill="1" applyBorder="1" applyAlignment="1" applyProtection="1">
      <alignment vertical="center"/>
      <protection locked="0"/>
    </xf>
    <xf numFmtId="0" fontId="18" fillId="3" borderId="27" xfId="0" applyFont="1" applyFill="1" applyBorder="1" applyAlignment="1" applyProtection="1">
      <alignment vertical="center"/>
      <protection locked="0"/>
    </xf>
    <xf numFmtId="0" fontId="18" fillId="2" borderId="25" xfId="0" applyFont="1" applyFill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vertical="center"/>
      <protection locked="0"/>
    </xf>
    <xf numFmtId="0" fontId="18" fillId="3" borderId="25" xfId="0" applyFont="1" applyFill="1" applyBorder="1" applyAlignment="1" applyProtection="1">
      <alignment vertical="center"/>
      <protection locked="0"/>
    </xf>
    <xf numFmtId="0" fontId="18" fillId="0" borderId="46" xfId="0" applyFont="1" applyBorder="1" applyAlignment="1" applyProtection="1">
      <alignment vertical="center"/>
      <protection locked="0"/>
    </xf>
    <xf numFmtId="0" fontId="18" fillId="2" borderId="47" xfId="0" applyFont="1" applyFill="1" applyBorder="1" applyAlignment="1" applyProtection="1">
      <alignment vertical="center"/>
      <protection locked="0"/>
    </xf>
    <xf numFmtId="0" fontId="18" fillId="2" borderId="48" xfId="0" applyFont="1" applyFill="1" applyBorder="1" applyAlignment="1" applyProtection="1">
      <alignment vertical="center"/>
      <protection locked="0"/>
    </xf>
    <xf numFmtId="0" fontId="18" fillId="3" borderId="48" xfId="0" applyFont="1" applyFill="1" applyBorder="1" applyAlignment="1" applyProtection="1">
      <alignment vertical="center"/>
      <protection locked="0"/>
    </xf>
    <xf numFmtId="0" fontId="18" fillId="0" borderId="48" xfId="0" applyFont="1" applyBorder="1" applyAlignment="1" applyProtection="1">
      <alignment vertical="center"/>
      <protection locked="0"/>
    </xf>
    <xf numFmtId="0" fontId="18" fillId="4" borderId="48" xfId="0" applyFont="1" applyFill="1" applyBorder="1" applyAlignment="1" applyProtection="1">
      <alignment vertical="center"/>
      <protection locked="0"/>
    </xf>
    <xf numFmtId="0" fontId="18" fillId="4" borderId="49" xfId="0" applyFont="1" applyFill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19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0" fontId="19" fillId="0" borderId="42" xfId="0" applyFont="1" applyBorder="1" applyAlignment="1">
      <alignment horizontal="left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177" fontId="7" fillId="0" borderId="3" xfId="0" applyNumberFormat="1" applyFon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center" vertical="center"/>
      <protection locked="0"/>
    </xf>
    <xf numFmtId="180" fontId="4" fillId="0" borderId="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179" fontId="8" fillId="0" borderId="9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 applyProtection="1">
      <alignment horizontal="center" vertical="center"/>
      <protection locked="0"/>
    </xf>
    <xf numFmtId="179" fontId="7" fillId="0" borderId="6" xfId="0" applyNumberFormat="1" applyFont="1" applyBorder="1" applyAlignment="1" applyProtection="1">
      <alignment horizontal="center" vertical="center"/>
      <protection locked="0"/>
    </xf>
    <xf numFmtId="179" fontId="7" fillId="0" borderId="8" xfId="0" applyNumberFormat="1" applyFont="1" applyBorder="1" applyAlignment="1" applyProtection="1">
      <alignment horizontal="center" vertical="center"/>
      <protection locked="0"/>
    </xf>
    <xf numFmtId="179" fontId="7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80" fontId="4" fillId="0" borderId="3" xfId="0" applyNumberFormat="1" applyFont="1" applyBorder="1" applyAlignment="1" applyProtection="1">
      <alignment horizontal="center" vertical="center"/>
      <protection locked="0"/>
    </xf>
    <xf numFmtId="180" fontId="4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view="pageBreakPreview" topLeftCell="A22" zoomScale="90" zoomScaleNormal="55" zoomScaleSheetLayoutView="90" workbookViewId="0">
      <selection activeCell="M38" sqref="M38"/>
    </sheetView>
  </sheetViews>
  <sheetFormatPr defaultRowHeight="18.75"/>
  <cols>
    <col min="5" max="13" width="5.625" customWidth="1"/>
    <col min="16" max="46" width="3.125" customWidth="1"/>
  </cols>
  <sheetData>
    <row r="1" spans="1:4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2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 t="s">
        <v>1</v>
      </c>
      <c r="AU2" s="2"/>
    </row>
    <row r="3" spans="1:47" ht="21">
      <c r="A3" s="2"/>
      <c r="B3" s="143" t="s">
        <v>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2"/>
    </row>
    <row r="4" spans="1:4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>
      <c r="A5" s="2"/>
      <c r="B5" s="5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  <c r="M5" s="2"/>
      <c r="N5" s="2"/>
      <c r="O5" s="2"/>
      <c r="P5" s="2"/>
      <c r="Q5" s="2"/>
      <c r="R5" s="2"/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>
      <c r="A6" s="2"/>
      <c r="B6" s="5" t="s">
        <v>4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  <c r="M6" s="2"/>
      <c r="N6" s="2"/>
      <c r="O6" s="2"/>
      <c r="P6" s="2"/>
      <c r="Q6" s="2"/>
      <c r="R6" s="2"/>
      <c r="S6" s="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>
      <c r="A7" s="2"/>
      <c r="B7" s="2"/>
      <c r="C7" s="7"/>
      <c r="D7" s="2"/>
      <c r="E7" s="7"/>
      <c r="F7" s="7"/>
      <c r="G7" s="2"/>
      <c r="H7" s="2"/>
      <c r="I7" s="2"/>
      <c r="J7" s="2"/>
      <c r="K7" s="6"/>
      <c r="L7" s="2"/>
      <c r="M7" s="2"/>
      <c r="N7" s="2"/>
      <c r="O7" s="2"/>
      <c r="P7" s="2"/>
      <c r="Q7" s="2"/>
      <c r="R7" s="2"/>
      <c r="S7" s="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>
      <c r="A8" s="2"/>
      <c r="B8" s="147" t="s">
        <v>5</v>
      </c>
      <c r="C8" s="148"/>
      <c r="D8" s="8" t="s">
        <v>6</v>
      </c>
      <c r="E8" s="108"/>
      <c r="F8" s="109"/>
      <c r="G8" s="110"/>
      <c r="H8" s="9"/>
      <c r="I8" s="10"/>
      <c r="J8" s="11"/>
      <c r="K8" s="12"/>
      <c r="L8" s="2"/>
      <c r="M8" s="6"/>
      <c r="N8" s="6"/>
      <c r="O8" s="6"/>
      <c r="P8" s="2"/>
      <c r="Q8" s="2"/>
      <c r="R8" s="2"/>
      <c r="S8" s="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>
      <c r="A9" s="2"/>
      <c r="B9" s="149"/>
      <c r="C9" s="150"/>
      <c r="D9" s="8" t="s">
        <v>7</v>
      </c>
      <c r="E9" s="108"/>
      <c r="F9" s="109"/>
      <c r="G9" s="110"/>
      <c r="H9" s="13"/>
      <c r="I9" s="10"/>
      <c r="J9" s="12"/>
      <c r="K9" s="12"/>
      <c r="L9" s="2"/>
      <c r="M9" s="2"/>
      <c r="N9" s="2"/>
      <c r="O9" s="2"/>
      <c r="P9" s="2"/>
      <c r="Q9" s="2"/>
      <c r="R9" s="2"/>
      <c r="S9" s="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>
      <c r="A10" s="2"/>
      <c r="B10" s="130" t="s">
        <v>8</v>
      </c>
      <c r="C10" s="131"/>
      <c r="D10" s="132"/>
      <c r="E10" s="108"/>
      <c r="F10" s="109"/>
      <c r="G10" s="109"/>
      <c r="H10" s="135" t="s">
        <v>9</v>
      </c>
      <c r="I10" s="136"/>
      <c r="J10" s="139" t="s">
        <v>10</v>
      </c>
      <c r="K10" s="140"/>
      <c r="L10" s="14"/>
      <c r="M10" s="15"/>
      <c r="N10" s="15"/>
      <c r="O10" s="15"/>
      <c r="P10" s="2"/>
      <c r="Q10" s="2"/>
      <c r="R10" s="2"/>
      <c r="S10" s="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>
      <c r="A11" s="2"/>
      <c r="B11" s="130" t="s">
        <v>11</v>
      </c>
      <c r="C11" s="131"/>
      <c r="D11" s="132"/>
      <c r="E11" s="108"/>
      <c r="F11" s="109"/>
      <c r="G11" s="109"/>
      <c r="H11" s="137"/>
      <c r="I11" s="138"/>
      <c r="J11" s="141"/>
      <c r="K11" s="142"/>
      <c r="L11" s="16"/>
      <c r="M11" s="17"/>
      <c r="N11" s="15"/>
      <c r="O11" s="15"/>
      <c r="P11" s="2"/>
      <c r="Q11" s="2"/>
      <c r="R11" s="2"/>
      <c r="S11" s="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9.5" thickBot="1">
      <c r="A12" s="2"/>
      <c r="B12" s="133" t="s">
        <v>12</v>
      </c>
      <c r="C12" s="130" t="s">
        <v>13</v>
      </c>
      <c r="D12" s="132"/>
      <c r="E12" s="108"/>
      <c r="F12" s="109"/>
      <c r="G12" s="109"/>
      <c r="H12" s="18" t="s">
        <v>14</v>
      </c>
      <c r="I12" s="109"/>
      <c r="J12" s="109"/>
      <c r="K12" s="109"/>
      <c r="L12" s="109"/>
      <c r="M12" s="110"/>
      <c r="N12" s="111">
        <f>I12-E12+1</f>
        <v>1</v>
      </c>
      <c r="O12" s="111"/>
      <c r="P12" s="2"/>
      <c r="Q12" s="2"/>
      <c r="R12" s="2"/>
      <c r="S12" s="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>
      <c r="A13" s="2"/>
      <c r="B13" s="134"/>
      <c r="C13" s="130" t="s">
        <v>15</v>
      </c>
      <c r="D13" s="132"/>
      <c r="E13" s="108"/>
      <c r="F13" s="109"/>
      <c r="G13" s="109"/>
      <c r="H13" s="18" t="s">
        <v>14</v>
      </c>
      <c r="I13" s="109"/>
      <c r="J13" s="109"/>
      <c r="K13" s="109"/>
      <c r="L13" s="109"/>
      <c r="M13" s="110"/>
      <c r="N13" s="111">
        <f>I13-E13+1</f>
        <v>1</v>
      </c>
      <c r="O13" s="111"/>
      <c r="P13" s="2"/>
      <c r="Q13" s="2"/>
      <c r="R13" s="19" t="s">
        <v>16</v>
      </c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2"/>
      <c r="AU13" s="2"/>
    </row>
    <row r="14" spans="1:47">
      <c r="A14" s="2"/>
      <c r="B14" s="133" t="s">
        <v>17</v>
      </c>
      <c r="C14" s="130" t="s">
        <v>13</v>
      </c>
      <c r="D14" s="132"/>
      <c r="E14" s="108"/>
      <c r="F14" s="109"/>
      <c r="G14" s="109"/>
      <c r="H14" s="18" t="s">
        <v>14</v>
      </c>
      <c r="I14" s="109"/>
      <c r="J14" s="109"/>
      <c r="K14" s="109"/>
      <c r="L14" s="109"/>
      <c r="M14" s="110"/>
      <c r="N14" s="111">
        <f>I14-E14+1</f>
        <v>1</v>
      </c>
      <c r="O14" s="111"/>
      <c r="P14" s="2"/>
      <c r="Q14" s="2"/>
      <c r="R14" s="23"/>
      <c r="S14" s="98" t="s">
        <v>18</v>
      </c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4"/>
      <c r="AU14" s="2"/>
    </row>
    <row r="15" spans="1:47">
      <c r="A15" s="2"/>
      <c r="B15" s="134"/>
      <c r="C15" s="130" t="s">
        <v>15</v>
      </c>
      <c r="D15" s="132"/>
      <c r="E15" s="108"/>
      <c r="F15" s="109"/>
      <c r="G15" s="109"/>
      <c r="H15" s="18" t="s">
        <v>14</v>
      </c>
      <c r="I15" s="109"/>
      <c r="J15" s="109"/>
      <c r="K15" s="109"/>
      <c r="L15" s="109"/>
      <c r="M15" s="110"/>
      <c r="N15" s="111">
        <f>I15-E15+1</f>
        <v>1</v>
      </c>
      <c r="O15" s="111"/>
      <c r="P15" s="2"/>
      <c r="Q15" s="2"/>
      <c r="R15" s="23"/>
      <c r="S15" s="98" t="s">
        <v>19</v>
      </c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24"/>
      <c r="AU15" s="2"/>
    </row>
    <row r="16" spans="1:47">
      <c r="A16" s="2"/>
      <c r="B16" s="130" t="s">
        <v>20</v>
      </c>
      <c r="C16" s="131"/>
      <c r="D16" s="132"/>
      <c r="E16" s="108"/>
      <c r="F16" s="109"/>
      <c r="G16" s="109"/>
      <c r="H16" s="18" t="s">
        <v>14</v>
      </c>
      <c r="I16" s="109"/>
      <c r="J16" s="109"/>
      <c r="K16" s="109"/>
      <c r="L16" s="109"/>
      <c r="M16" s="110"/>
      <c r="N16" s="111">
        <v>0</v>
      </c>
      <c r="O16" s="111"/>
      <c r="P16" s="2"/>
      <c r="Q16" s="2"/>
      <c r="R16" s="23"/>
      <c r="S16" s="98" t="s">
        <v>95</v>
      </c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24"/>
      <c r="AU16" s="2"/>
    </row>
    <row r="17" spans="1:47" ht="19.5" thickBot="1">
      <c r="A17" s="2"/>
      <c r="B17" s="130" t="s">
        <v>21</v>
      </c>
      <c r="C17" s="131"/>
      <c r="D17" s="132"/>
      <c r="E17" s="108"/>
      <c r="F17" s="109"/>
      <c r="G17" s="109"/>
      <c r="H17" s="18" t="s">
        <v>14</v>
      </c>
      <c r="I17" s="109"/>
      <c r="J17" s="109"/>
      <c r="K17" s="109"/>
      <c r="L17" s="109"/>
      <c r="M17" s="110"/>
      <c r="N17" s="111">
        <v>0</v>
      </c>
      <c r="O17" s="111"/>
      <c r="P17" s="2"/>
      <c r="Q17" s="2"/>
      <c r="R17" s="25"/>
      <c r="S17" s="100" t="s">
        <v>97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7"/>
      <c r="AU17" s="2"/>
    </row>
    <row r="18" spans="1:47">
      <c r="A18" s="2"/>
      <c r="B18" s="105" t="s">
        <v>22</v>
      </c>
      <c r="C18" s="106"/>
      <c r="D18" s="107"/>
      <c r="E18" s="108"/>
      <c r="F18" s="109"/>
      <c r="G18" s="109"/>
      <c r="H18" s="18" t="s">
        <v>14</v>
      </c>
      <c r="I18" s="109"/>
      <c r="J18" s="109"/>
      <c r="K18" s="109"/>
      <c r="L18" s="109"/>
      <c r="M18" s="110"/>
      <c r="N18" s="111">
        <v>0</v>
      </c>
      <c r="O18" s="111"/>
      <c r="P18" s="2"/>
      <c r="Q18" s="2"/>
      <c r="R18" s="2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>
      <c r="A19" s="2"/>
      <c r="B19" s="112" t="s">
        <v>23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2"/>
      <c r="Q19" s="2"/>
      <c r="R19" s="2"/>
      <c r="S19" s="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>
      <c r="A20" s="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2"/>
      <c r="Q20" s="2"/>
      <c r="R20" s="2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>
      <c r="A21" s="2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>
      <c r="A22" s="28"/>
      <c r="B22" s="115"/>
      <c r="C22" s="118" t="s">
        <v>24</v>
      </c>
      <c r="D22" s="121" t="s">
        <v>25</v>
      </c>
      <c r="E22" s="122"/>
      <c r="F22" s="122"/>
      <c r="G22" s="122"/>
      <c r="H22" s="122"/>
      <c r="I22" s="122"/>
      <c r="J22" s="122"/>
      <c r="K22" s="123"/>
      <c r="L22" s="118" t="s">
        <v>26</v>
      </c>
      <c r="M22" s="118" t="s">
        <v>27</v>
      </c>
      <c r="N22" s="118" t="s">
        <v>28</v>
      </c>
      <c r="O22" s="118" t="s">
        <v>29</v>
      </c>
      <c r="P22" s="124" t="s">
        <v>30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28"/>
    </row>
    <row r="23" spans="1:47">
      <c r="A23" s="28"/>
      <c r="B23" s="116"/>
      <c r="C23" s="119"/>
      <c r="D23" s="125" t="s">
        <v>31</v>
      </c>
      <c r="E23" s="126"/>
      <c r="F23" s="126"/>
      <c r="G23" s="126"/>
      <c r="H23" s="126"/>
      <c r="I23" s="126"/>
      <c r="J23" s="127"/>
      <c r="K23" s="128" t="s">
        <v>32</v>
      </c>
      <c r="L23" s="119"/>
      <c r="M23" s="119"/>
      <c r="N23" s="119"/>
      <c r="O23" s="119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28"/>
    </row>
    <row r="24" spans="1:47" ht="33.75">
      <c r="A24" s="28"/>
      <c r="B24" s="117"/>
      <c r="C24" s="120"/>
      <c r="D24" s="29" t="s">
        <v>12</v>
      </c>
      <c r="E24" s="29" t="s">
        <v>33</v>
      </c>
      <c r="F24" s="29" t="s">
        <v>34</v>
      </c>
      <c r="G24" s="29" t="s">
        <v>35</v>
      </c>
      <c r="H24" s="29" t="s">
        <v>36</v>
      </c>
      <c r="I24" s="30"/>
      <c r="J24" s="31"/>
      <c r="K24" s="129"/>
      <c r="L24" s="120"/>
      <c r="M24" s="120"/>
      <c r="N24" s="120"/>
      <c r="O24" s="120"/>
      <c r="P24" s="32" t="s">
        <v>37</v>
      </c>
      <c r="Q24" s="33" t="s">
        <v>38</v>
      </c>
      <c r="R24" s="33" t="s">
        <v>39</v>
      </c>
      <c r="S24" s="33" t="s">
        <v>40</v>
      </c>
      <c r="T24" s="33" t="s">
        <v>41</v>
      </c>
      <c r="U24" s="33" t="s">
        <v>42</v>
      </c>
      <c r="V24" s="33" t="s">
        <v>43</v>
      </c>
      <c r="W24" s="33" t="s">
        <v>44</v>
      </c>
      <c r="X24" s="33" t="s">
        <v>45</v>
      </c>
      <c r="Y24" s="33" t="s">
        <v>46</v>
      </c>
      <c r="Z24" s="33" t="s">
        <v>47</v>
      </c>
      <c r="AA24" s="33" t="s">
        <v>48</v>
      </c>
      <c r="AB24" s="33" t="s">
        <v>49</v>
      </c>
      <c r="AC24" s="33" t="s">
        <v>50</v>
      </c>
      <c r="AD24" s="33" t="s">
        <v>51</v>
      </c>
      <c r="AE24" s="33" t="s">
        <v>52</v>
      </c>
      <c r="AF24" s="33" t="s">
        <v>53</v>
      </c>
      <c r="AG24" s="33" t="s">
        <v>54</v>
      </c>
      <c r="AH24" s="33" t="s">
        <v>55</v>
      </c>
      <c r="AI24" s="33" t="s">
        <v>56</v>
      </c>
      <c r="AJ24" s="33" t="s">
        <v>57</v>
      </c>
      <c r="AK24" s="33" t="s">
        <v>58</v>
      </c>
      <c r="AL24" s="33" t="s">
        <v>59</v>
      </c>
      <c r="AM24" s="33" t="s">
        <v>60</v>
      </c>
      <c r="AN24" s="33" t="s">
        <v>61</v>
      </c>
      <c r="AO24" s="33" t="s">
        <v>62</v>
      </c>
      <c r="AP24" s="33" t="s">
        <v>63</v>
      </c>
      <c r="AQ24" s="33" t="s">
        <v>64</v>
      </c>
      <c r="AR24" s="33" t="s">
        <v>65</v>
      </c>
      <c r="AS24" s="33" t="s">
        <v>66</v>
      </c>
      <c r="AT24" s="34" t="s">
        <v>67</v>
      </c>
      <c r="AU24" s="28"/>
    </row>
    <row r="25" spans="1:47">
      <c r="A25" s="2"/>
      <c r="B25" s="35" t="s">
        <v>68</v>
      </c>
      <c r="C25" s="36"/>
      <c r="D25" s="37"/>
      <c r="E25" s="38"/>
      <c r="F25" s="38"/>
      <c r="G25" s="38"/>
      <c r="H25" s="38"/>
      <c r="I25" s="39"/>
      <c r="J25" s="40"/>
      <c r="K25" s="41">
        <f>C25-D25-E25-F25-G25-H25-I25-J25</f>
        <v>0</v>
      </c>
      <c r="L25" s="41">
        <f>COUNTIF(P25:AT25,"●")</f>
        <v>0</v>
      </c>
      <c r="M25" s="48" t="e">
        <f>L25/K25</f>
        <v>#DIV/0!</v>
      </c>
      <c r="N25" s="42"/>
      <c r="O25" s="43" t="e">
        <f t="shared" ref="O25:O35" si="0">IF(M25&gt;=0.285,"●",IF(AND(M25&lt;0.285,N25="●"),"●",""))</f>
        <v>#DIV/0!</v>
      </c>
      <c r="P25" s="92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50"/>
      <c r="AU25" s="45" t="str">
        <f>B25</f>
        <v>○○年4月</v>
      </c>
    </row>
    <row r="26" spans="1:47">
      <c r="A26" s="2"/>
      <c r="B26" s="46" t="s">
        <v>69</v>
      </c>
      <c r="C26" s="36"/>
      <c r="D26" s="47"/>
      <c r="E26" s="39"/>
      <c r="F26" s="39"/>
      <c r="G26" s="39"/>
      <c r="H26" s="39"/>
      <c r="I26" s="39"/>
      <c r="J26" s="40"/>
      <c r="K26" s="41">
        <f>C26-D26-E26-F26-G26-H26-I26-J26</f>
        <v>0</v>
      </c>
      <c r="L26" s="41">
        <f>COUNTIF(P26:AT26,"●")</f>
        <v>0</v>
      </c>
      <c r="M26" s="48" t="e">
        <f>L26/K26</f>
        <v>#DIV/0!</v>
      </c>
      <c r="N26" s="42"/>
      <c r="O26" s="43" t="e">
        <f t="shared" si="0"/>
        <v>#DIV/0!</v>
      </c>
      <c r="P26" s="92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50"/>
      <c r="AU26" s="45" t="str">
        <f t="shared" ref="AU26:AU36" si="1">B26</f>
        <v>5月</v>
      </c>
    </row>
    <row r="27" spans="1:47">
      <c r="A27" s="2"/>
      <c r="B27" s="46" t="s">
        <v>71</v>
      </c>
      <c r="C27" s="36"/>
      <c r="D27" s="47"/>
      <c r="E27" s="39"/>
      <c r="F27" s="39"/>
      <c r="G27" s="39"/>
      <c r="H27" s="39"/>
      <c r="I27" s="39"/>
      <c r="J27" s="40"/>
      <c r="K27" s="41">
        <f t="shared" ref="K27:K35" si="2">C27-D27-E27-F27-G27-H27-I27-J27</f>
        <v>0</v>
      </c>
      <c r="L27" s="41">
        <f t="shared" ref="L27:L36" si="3">COUNTIF(P27:AT27,"●")</f>
        <v>0</v>
      </c>
      <c r="M27" s="48" t="e">
        <f t="shared" ref="M27:M36" si="4">L27/K27</f>
        <v>#DIV/0!</v>
      </c>
      <c r="N27" s="97"/>
      <c r="O27" s="43" t="e">
        <f t="shared" si="0"/>
        <v>#DIV/0!</v>
      </c>
      <c r="P27" s="92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50"/>
      <c r="AU27" s="45" t="str">
        <f t="shared" si="1"/>
        <v>6月</v>
      </c>
    </row>
    <row r="28" spans="1:47">
      <c r="A28" s="2"/>
      <c r="B28" s="46" t="s">
        <v>72</v>
      </c>
      <c r="C28" s="36"/>
      <c r="D28" s="47"/>
      <c r="E28" s="39"/>
      <c r="F28" s="39"/>
      <c r="G28" s="39"/>
      <c r="H28" s="39"/>
      <c r="I28" s="39"/>
      <c r="J28" s="40"/>
      <c r="K28" s="41">
        <f t="shared" si="2"/>
        <v>0</v>
      </c>
      <c r="L28" s="41">
        <f t="shared" si="3"/>
        <v>0</v>
      </c>
      <c r="M28" s="48" t="e">
        <f t="shared" si="4"/>
        <v>#DIV/0!</v>
      </c>
      <c r="N28" s="97"/>
      <c r="O28" s="43" t="e">
        <f t="shared" si="0"/>
        <v>#DIV/0!</v>
      </c>
      <c r="P28" s="92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50"/>
      <c r="AU28" s="45" t="str">
        <f t="shared" si="1"/>
        <v>7月</v>
      </c>
    </row>
    <row r="29" spans="1:47">
      <c r="A29" s="2"/>
      <c r="B29" s="46" t="s">
        <v>73</v>
      </c>
      <c r="C29" s="36"/>
      <c r="D29" s="39"/>
      <c r="E29" s="39"/>
      <c r="F29" s="39"/>
      <c r="G29" s="39"/>
      <c r="H29" s="39"/>
      <c r="I29" s="39"/>
      <c r="J29" s="40"/>
      <c r="K29" s="41">
        <f t="shared" si="2"/>
        <v>0</v>
      </c>
      <c r="L29" s="41">
        <f t="shared" si="3"/>
        <v>0</v>
      </c>
      <c r="M29" s="48" t="e">
        <f t="shared" si="4"/>
        <v>#DIV/0!</v>
      </c>
      <c r="N29" s="97"/>
      <c r="O29" s="43" t="e">
        <f t="shared" si="0"/>
        <v>#DIV/0!</v>
      </c>
      <c r="P29" s="92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50"/>
      <c r="AU29" s="45" t="str">
        <f t="shared" si="1"/>
        <v>8月</v>
      </c>
    </row>
    <row r="30" spans="1:47">
      <c r="A30" s="2"/>
      <c r="B30" s="46" t="s">
        <v>74</v>
      </c>
      <c r="C30" s="36"/>
      <c r="D30" s="39"/>
      <c r="E30" s="39"/>
      <c r="F30" s="39"/>
      <c r="G30" s="39"/>
      <c r="H30" s="39"/>
      <c r="I30" s="39"/>
      <c r="J30" s="40"/>
      <c r="K30" s="41">
        <f t="shared" si="2"/>
        <v>0</v>
      </c>
      <c r="L30" s="41">
        <f t="shared" si="3"/>
        <v>0</v>
      </c>
      <c r="M30" s="48" t="e">
        <f t="shared" si="4"/>
        <v>#DIV/0!</v>
      </c>
      <c r="N30" s="97"/>
      <c r="O30" s="43" t="e">
        <f t="shared" si="0"/>
        <v>#DIV/0!</v>
      </c>
      <c r="P30" s="92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50"/>
      <c r="AU30" s="45" t="str">
        <f t="shared" si="1"/>
        <v>9月</v>
      </c>
    </row>
    <row r="31" spans="1:47">
      <c r="A31" s="2"/>
      <c r="B31" s="46" t="s">
        <v>75</v>
      </c>
      <c r="C31" s="36"/>
      <c r="D31" s="39"/>
      <c r="E31" s="39"/>
      <c r="F31" s="39"/>
      <c r="G31" s="39"/>
      <c r="H31" s="39"/>
      <c r="I31" s="39"/>
      <c r="J31" s="40"/>
      <c r="K31" s="41">
        <f t="shared" si="2"/>
        <v>0</v>
      </c>
      <c r="L31" s="41">
        <f t="shared" si="3"/>
        <v>0</v>
      </c>
      <c r="M31" s="48" t="e">
        <f t="shared" si="4"/>
        <v>#DIV/0!</v>
      </c>
      <c r="N31" s="97"/>
      <c r="O31" s="43" t="e">
        <f t="shared" si="0"/>
        <v>#DIV/0!</v>
      </c>
      <c r="P31" s="92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50"/>
      <c r="AU31" s="45" t="str">
        <f t="shared" si="1"/>
        <v>10月</v>
      </c>
    </row>
    <row r="32" spans="1:47">
      <c r="A32" s="2"/>
      <c r="B32" s="46" t="s">
        <v>76</v>
      </c>
      <c r="C32" s="36"/>
      <c r="D32" s="39"/>
      <c r="E32" s="39"/>
      <c r="F32" s="39"/>
      <c r="G32" s="39"/>
      <c r="H32" s="39"/>
      <c r="I32" s="39"/>
      <c r="J32" s="40"/>
      <c r="K32" s="41">
        <f t="shared" si="2"/>
        <v>0</v>
      </c>
      <c r="L32" s="41">
        <f t="shared" si="3"/>
        <v>0</v>
      </c>
      <c r="M32" s="48" t="e">
        <f t="shared" si="4"/>
        <v>#DIV/0!</v>
      </c>
      <c r="N32" s="97"/>
      <c r="O32" s="43" t="e">
        <f t="shared" si="0"/>
        <v>#DIV/0!</v>
      </c>
      <c r="P32" s="92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50"/>
      <c r="AU32" s="45" t="str">
        <f t="shared" si="1"/>
        <v>11月</v>
      </c>
    </row>
    <row r="33" spans="1:47">
      <c r="A33" s="2"/>
      <c r="B33" s="46" t="s">
        <v>77</v>
      </c>
      <c r="C33" s="36"/>
      <c r="D33" s="39"/>
      <c r="E33" s="39"/>
      <c r="F33" s="39"/>
      <c r="G33" s="39"/>
      <c r="H33" s="39"/>
      <c r="I33" s="39"/>
      <c r="J33" s="40"/>
      <c r="K33" s="41">
        <f t="shared" si="2"/>
        <v>0</v>
      </c>
      <c r="L33" s="41">
        <f t="shared" si="3"/>
        <v>0</v>
      </c>
      <c r="M33" s="48" t="e">
        <f t="shared" si="4"/>
        <v>#DIV/0!</v>
      </c>
      <c r="N33" s="97"/>
      <c r="O33" s="43" t="e">
        <f t="shared" si="0"/>
        <v>#DIV/0!</v>
      </c>
      <c r="P33" s="92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50"/>
      <c r="AU33" s="45" t="str">
        <f t="shared" si="1"/>
        <v>12月</v>
      </c>
    </row>
    <row r="34" spans="1:47">
      <c r="A34" s="2"/>
      <c r="B34" s="35" t="s">
        <v>78</v>
      </c>
      <c r="C34" s="36"/>
      <c r="D34" s="39"/>
      <c r="E34" s="39"/>
      <c r="F34" s="39"/>
      <c r="G34" s="39"/>
      <c r="H34" s="39"/>
      <c r="I34" s="39"/>
      <c r="J34" s="40"/>
      <c r="K34" s="41">
        <f t="shared" si="2"/>
        <v>0</v>
      </c>
      <c r="L34" s="41">
        <f t="shared" si="3"/>
        <v>0</v>
      </c>
      <c r="M34" s="48" t="e">
        <f t="shared" si="4"/>
        <v>#DIV/0!</v>
      </c>
      <c r="N34" s="97"/>
      <c r="O34" s="43" t="e">
        <f t="shared" si="0"/>
        <v>#DIV/0!</v>
      </c>
      <c r="P34" s="92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50"/>
      <c r="AU34" s="45" t="str">
        <f t="shared" si="1"/>
        <v>○○年1月</v>
      </c>
    </row>
    <row r="35" spans="1:47">
      <c r="A35" s="2"/>
      <c r="B35" s="46" t="s">
        <v>79</v>
      </c>
      <c r="C35" s="36"/>
      <c r="D35" s="47"/>
      <c r="E35" s="39"/>
      <c r="F35" s="39"/>
      <c r="G35" s="39"/>
      <c r="H35" s="39"/>
      <c r="I35" s="39"/>
      <c r="J35" s="40"/>
      <c r="K35" s="41">
        <f t="shared" si="2"/>
        <v>0</v>
      </c>
      <c r="L35" s="41">
        <f t="shared" si="3"/>
        <v>0</v>
      </c>
      <c r="M35" s="48" t="e">
        <f t="shared" si="4"/>
        <v>#DIV/0!</v>
      </c>
      <c r="N35" s="97"/>
      <c r="O35" s="43" t="e">
        <f t="shared" si="0"/>
        <v>#DIV/0!</v>
      </c>
      <c r="P35" s="92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50"/>
      <c r="AU35" s="45" t="str">
        <f t="shared" si="1"/>
        <v>2月</v>
      </c>
    </row>
    <row r="36" spans="1:47" ht="19.5" thickBot="1">
      <c r="A36" s="2"/>
      <c r="B36" s="51" t="s">
        <v>80</v>
      </c>
      <c r="C36" s="52"/>
      <c r="D36" s="53"/>
      <c r="E36" s="54"/>
      <c r="F36" s="54"/>
      <c r="G36" s="54"/>
      <c r="H36" s="54"/>
      <c r="I36" s="54"/>
      <c r="J36" s="55"/>
      <c r="K36" s="56">
        <f>C36-D36-E36-F36-G36-H36-I36-J36</f>
        <v>0</v>
      </c>
      <c r="L36" s="56">
        <f t="shared" si="3"/>
        <v>0</v>
      </c>
      <c r="M36" s="48" t="e">
        <f t="shared" si="4"/>
        <v>#DIV/0!</v>
      </c>
      <c r="N36" s="57"/>
      <c r="O36" s="43" t="e">
        <f>IF(M36&gt;=0.285,"●",IF(AND(M36&lt;0.285,N36="●"),"●",""))</f>
        <v>#DIV/0!</v>
      </c>
      <c r="P36" s="94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6"/>
      <c r="AU36" s="45" t="str">
        <f t="shared" si="1"/>
        <v>3月</v>
      </c>
    </row>
    <row r="37" spans="1:47" ht="19.5" thickTop="1">
      <c r="A37" s="2"/>
      <c r="B37" s="58" t="s">
        <v>82</v>
      </c>
      <c r="C37" s="58">
        <f>SUM(C25:C36)</f>
        <v>0</v>
      </c>
      <c r="D37" s="59">
        <f>SUM(D25:D36)</f>
        <v>0</v>
      </c>
      <c r="E37" s="60">
        <f t="shared" ref="E37:J37" si="5">SUM(E25:E36)</f>
        <v>0</v>
      </c>
      <c r="F37" s="60">
        <f t="shared" si="5"/>
        <v>0</v>
      </c>
      <c r="G37" s="60">
        <f t="shared" si="5"/>
        <v>0</v>
      </c>
      <c r="H37" s="60">
        <f t="shared" si="5"/>
        <v>0</v>
      </c>
      <c r="I37" s="60">
        <f t="shared" si="5"/>
        <v>0</v>
      </c>
      <c r="J37" s="61">
        <f t="shared" si="5"/>
        <v>0</v>
      </c>
      <c r="K37" s="58">
        <f>SUM(K25:K36)</f>
        <v>0</v>
      </c>
      <c r="L37" s="58">
        <f>SUM(L25:L36)</f>
        <v>0</v>
      </c>
      <c r="M37" s="62" t="e">
        <f>L37/K37</f>
        <v>#DIV/0!</v>
      </c>
      <c r="N37" s="63"/>
      <c r="O37" s="64" t="str">
        <f>IF(COUNTA(O26:O36)=COUNTIF(O26:O36,"●"),"達成","未達成")</f>
        <v>未達成</v>
      </c>
      <c r="P37" s="103" t="s">
        <v>83</v>
      </c>
      <c r="Q37" s="104"/>
      <c r="R37" s="104"/>
      <c r="S37" s="104"/>
      <c r="T37" s="104"/>
      <c r="U37" s="104"/>
      <c r="V37" s="102" t="e">
        <f>IF(O37="達成","月単位の週休２日",IF(AND(O37="未達成",M37&gt;=0.285),"通期の週休２日",IF(AND(0.285&gt;M37,M37&gt;=0.25),"週休２日未達成（４週７休以上４週８休未満）",IF(AND(0.25&gt;M37,M37&gt;=0.214),"週休２日未達成（４週６休以上４週７休未満）","週休２日未達成（４週６休未満）"))))</f>
        <v>#DIV/0!</v>
      </c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7"/>
      <c r="AU37" s="2"/>
    </row>
    <row r="38" spans="1:47">
      <c r="A38" s="2"/>
      <c r="B38" s="68" t="s">
        <v>84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69"/>
      <c r="S39" s="2" t="s">
        <v>85</v>
      </c>
      <c r="T39" s="2"/>
      <c r="U39" s="2"/>
      <c r="V39" s="2"/>
      <c r="W39" s="2"/>
      <c r="X39" s="70"/>
      <c r="Y39" s="2" t="s">
        <v>86</v>
      </c>
      <c r="Z39" s="2"/>
      <c r="AA39" s="2"/>
      <c r="AB39" s="2"/>
      <c r="AC39" s="71"/>
      <c r="AD39" s="2" t="s">
        <v>87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</sheetData>
  <mergeCells count="55">
    <mergeCell ref="B3:AT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B11:D11"/>
    <mergeCell ref="E11:G11"/>
    <mergeCell ref="B12:B13"/>
    <mergeCell ref="C12:D12"/>
    <mergeCell ref="E12:G12"/>
    <mergeCell ref="I12:M12"/>
    <mergeCell ref="N12:O12"/>
    <mergeCell ref="C13:D13"/>
    <mergeCell ref="E13:G13"/>
    <mergeCell ref="I13:M13"/>
    <mergeCell ref="N13:O13"/>
    <mergeCell ref="B14:B15"/>
    <mergeCell ref="C14:D14"/>
    <mergeCell ref="E14:G14"/>
    <mergeCell ref="I14:M14"/>
    <mergeCell ref="N14:O14"/>
    <mergeCell ref="C15:D15"/>
    <mergeCell ref="E15:G15"/>
    <mergeCell ref="I15:M15"/>
    <mergeCell ref="N15:O15"/>
    <mergeCell ref="K23:K24"/>
    <mergeCell ref="B16:D16"/>
    <mergeCell ref="E16:G16"/>
    <mergeCell ref="I16:M16"/>
    <mergeCell ref="N16:O16"/>
    <mergeCell ref="B17:D17"/>
    <mergeCell ref="E17:G17"/>
    <mergeCell ref="I17:M17"/>
    <mergeCell ref="N17:O17"/>
    <mergeCell ref="V37:AH37"/>
    <mergeCell ref="P37:U37"/>
    <mergeCell ref="B18:D18"/>
    <mergeCell ref="E18:G18"/>
    <mergeCell ref="I18:M18"/>
    <mergeCell ref="N18:O18"/>
    <mergeCell ref="B19:O21"/>
    <mergeCell ref="B22:B24"/>
    <mergeCell ref="C22:C24"/>
    <mergeCell ref="D22:K22"/>
    <mergeCell ref="L22:L24"/>
    <mergeCell ref="M22:M24"/>
    <mergeCell ref="N22:N24"/>
    <mergeCell ref="O22:O24"/>
    <mergeCell ref="P22:AT23"/>
    <mergeCell ref="D23:J23"/>
  </mergeCells>
  <phoneticPr fontId="2"/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view="pageBreakPreview" zoomScaleNormal="70" zoomScaleSheetLayoutView="100" workbookViewId="0">
      <selection activeCell="E27" sqref="E27"/>
    </sheetView>
  </sheetViews>
  <sheetFormatPr defaultRowHeight="18.75"/>
  <cols>
    <col min="2" max="2" width="11.375" bestFit="1" customWidth="1"/>
    <col min="3" max="4" width="9.125" bestFit="1" customWidth="1"/>
    <col min="5" max="13" width="5.625" customWidth="1"/>
    <col min="16" max="46" width="3.125" customWidth="1"/>
    <col min="47" max="47" width="11.375" bestFit="1" customWidth="1"/>
  </cols>
  <sheetData>
    <row r="1" spans="1:4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2"/>
      <c r="B2" s="72" t="s">
        <v>88</v>
      </c>
      <c r="C2" s="73" t="s">
        <v>0</v>
      </c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 t="s">
        <v>1</v>
      </c>
      <c r="AU2" s="2"/>
    </row>
    <row r="3" spans="1:47" ht="21">
      <c r="A3" s="2"/>
      <c r="B3" s="143" t="s">
        <v>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2"/>
    </row>
    <row r="4" spans="1:4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>
      <c r="A5" s="2"/>
      <c r="B5" s="5" t="s">
        <v>3</v>
      </c>
      <c r="C5" s="144" t="s">
        <v>89</v>
      </c>
      <c r="D5" s="145"/>
      <c r="E5" s="145"/>
      <c r="F5" s="145"/>
      <c r="G5" s="145"/>
      <c r="H5" s="145"/>
      <c r="I5" s="145"/>
      <c r="J5" s="145"/>
      <c r="K5" s="145"/>
      <c r="L5" s="146"/>
      <c r="M5" s="2"/>
      <c r="N5" s="2"/>
      <c r="O5" s="2"/>
      <c r="P5" s="2"/>
      <c r="Q5" s="2"/>
      <c r="R5" s="2"/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>
      <c r="A6" s="2"/>
      <c r="B6" s="5" t="s">
        <v>4</v>
      </c>
      <c r="C6" s="144" t="s">
        <v>90</v>
      </c>
      <c r="D6" s="145"/>
      <c r="E6" s="145"/>
      <c r="F6" s="145"/>
      <c r="G6" s="145"/>
      <c r="H6" s="145"/>
      <c r="I6" s="145"/>
      <c r="J6" s="145"/>
      <c r="K6" s="145"/>
      <c r="L6" s="146"/>
      <c r="M6" s="2"/>
      <c r="N6" s="2"/>
      <c r="O6" s="2"/>
      <c r="P6" s="2"/>
      <c r="Q6" s="2"/>
      <c r="R6" s="2"/>
      <c r="S6" s="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>
      <c r="A7" s="2"/>
      <c r="B7" s="2"/>
      <c r="C7" s="7"/>
      <c r="D7" s="2"/>
      <c r="E7" s="7"/>
      <c r="F7" s="7"/>
      <c r="G7" s="2"/>
      <c r="H7" s="2"/>
      <c r="I7" s="2"/>
      <c r="J7" s="2"/>
      <c r="K7" s="6"/>
      <c r="L7" s="2"/>
      <c r="M7" s="2"/>
      <c r="N7" s="2"/>
      <c r="O7" s="2"/>
      <c r="P7" s="2"/>
      <c r="Q7" s="2"/>
      <c r="R7" s="2"/>
      <c r="S7" s="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>
      <c r="A8" s="2"/>
      <c r="B8" s="147" t="s">
        <v>5</v>
      </c>
      <c r="C8" s="148"/>
      <c r="D8" s="8" t="s">
        <v>6</v>
      </c>
      <c r="E8" s="108">
        <v>45422</v>
      </c>
      <c r="F8" s="109"/>
      <c r="G8" s="110"/>
      <c r="H8" s="9"/>
      <c r="I8" s="10"/>
      <c r="J8" s="11"/>
      <c r="K8" s="12"/>
      <c r="L8" s="2"/>
      <c r="M8" s="6"/>
      <c r="N8" s="6"/>
      <c r="O8" s="6"/>
      <c r="P8" s="2"/>
      <c r="Q8" s="2"/>
      <c r="R8" s="2"/>
      <c r="S8" s="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>
      <c r="A9" s="2"/>
      <c r="B9" s="149"/>
      <c r="C9" s="150"/>
      <c r="D9" s="8" t="s">
        <v>7</v>
      </c>
      <c r="E9" s="108">
        <v>45737</v>
      </c>
      <c r="F9" s="109"/>
      <c r="G9" s="110"/>
      <c r="H9" s="13"/>
      <c r="I9" s="10"/>
      <c r="J9" s="12"/>
      <c r="K9" s="12"/>
      <c r="L9" s="2"/>
      <c r="M9" s="2"/>
      <c r="N9" s="2"/>
      <c r="O9" s="2"/>
      <c r="P9" s="2"/>
      <c r="Q9" s="2"/>
      <c r="R9" s="2"/>
      <c r="S9" s="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>
      <c r="A10" s="2"/>
      <c r="B10" s="130" t="s">
        <v>8</v>
      </c>
      <c r="C10" s="131"/>
      <c r="D10" s="132"/>
      <c r="E10" s="108">
        <v>45432</v>
      </c>
      <c r="F10" s="109"/>
      <c r="G10" s="109"/>
      <c r="H10" s="135" t="s">
        <v>9</v>
      </c>
      <c r="I10" s="136"/>
      <c r="J10" s="139" t="s">
        <v>91</v>
      </c>
      <c r="K10" s="140"/>
      <c r="L10" s="14"/>
      <c r="M10" s="15"/>
      <c r="N10" s="15"/>
      <c r="O10" s="15"/>
      <c r="P10" s="2"/>
      <c r="Q10" s="2"/>
      <c r="R10" s="2"/>
      <c r="S10" s="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>
      <c r="A11" s="2"/>
      <c r="B11" s="130" t="s">
        <v>11</v>
      </c>
      <c r="C11" s="131"/>
      <c r="D11" s="132"/>
      <c r="E11" s="108">
        <v>45731</v>
      </c>
      <c r="F11" s="109"/>
      <c r="G11" s="109"/>
      <c r="H11" s="137"/>
      <c r="I11" s="138"/>
      <c r="J11" s="141"/>
      <c r="K11" s="142"/>
      <c r="L11" s="16"/>
      <c r="M11" s="17"/>
      <c r="N11" s="15"/>
      <c r="O11" s="15"/>
      <c r="P11" s="2"/>
      <c r="Q11" s="2"/>
      <c r="R11" s="2"/>
      <c r="S11" s="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9.5" thickBot="1">
      <c r="A12" s="2"/>
      <c r="B12" s="133" t="s">
        <v>12</v>
      </c>
      <c r="C12" s="130" t="s">
        <v>13</v>
      </c>
      <c r="D12" s="132"/>
      <c r="E12" s="108">
        <v>45517</v>
      </c>
      <c r="F12" s="109"/>
      <c r="G12" s="109"/>
      <c r="H12" s="18" t="s">
        <v>14</v>
      </c>
      <c r="I12" s="109">
        <v>45521</v>
      </c>
      <c r="J12" s="109"/>
      <c r="K12" s="109"/>
      <c r="L12" s="109"/>
      <c r="M12" s="110"/>
      <c r="N12" s="111">
        <f>I12-E12+1</f>
        <v>5</v>
      </c>
      <c r="O12" s="111"/>
      <c r="P12" s="2"/>
      <c r="Q12" s="2"/>
      <c r="R12" s="2"/>
      <c r="S12" s="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>
      <c r="A13" s="2"/>
      <c r="B13" s="134"/>
      <c r="C13" s="130" t="s">
        <v>15</v>
      </c>
      <c r="D13" s="132"/>
      <c r="E13" s="108">
        <v>45517</v>
      </c>
      <c r="F13" s="109"/>
      <c r="G13" s="109"/>
      <c r="H13" s="18" t="s">
        <v>14</v>
      </c>
      <c r="I13" s="109">
        <v>45519</v>
      </c>
      <c r="J13" s="109"/>
      <c r="K13" s="109"/>
      <c r="L13" s="109"/>
      <c r="M13" s="110"/>
      <c r="N13" s="111">
        <f>I13-E13+1</f>
        <v>3</v>
      </c>
      <c r="O13" s="111"/>
      <c r="P13" s="2"/>
      <c r="Q13" s="2"/>
      <c r="R13" s="19" t="s">
        <v>16</v>
      </c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2"/>
      <c r="AU13" s="2"/>
    </row>
    <row r="14" spans="1:47">
      <c r="A14" s="2"/>
      <c r="B14" s="133" t="s">
        <v>17</v>
      </c>
      <c r="C14" s="130" t="s">
        <v>13</v>
      </c>
      <c r="D14" s="132"/>
      <c r="E14" s="108">
        <v>45655</v>
      </c>
      <c r="F14" s="109"/>
      <c r="G14" s="109"/>
      <c r="H14" s="18" t="s">
        <v>14</v>
      </c>
      <c r="I14" s="109">
        <v>45661</v>
      </c>
      <c r="J14" s="109"/>
      <c r="K14" s="109"/>
      <c r="L14" s="109"/>
      <c r="M14" s="110"/>
      <c r="N14" s="111">
        <f>I14-E14+1</f>
        <v>7</v>
      </c>
      <c r="O14" s="111"/>
      <c r="P14" s="2"/>
      <c r="Q14" s="2"/>
      <c r="R14" s="23"/>
      <c r="S14" s="98" t="s">
        <v>98</v>
      </c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4"/>
      <c r="AU14" s="2"/>
    </row>
    <row r="15" spans="1:47">
      <c r="A15" s="2"/>
      <c r="B15" s="134"/>
      <c r="C15" s="130" t="s">
        <v>15</v>
      </c>
      <c r="D15" s="132"/>
      <c r="E15" s="108">
        <v>45655</v>
      </c>
      <c r="F15" s="109"/>
      <c r="G15" s="109"/>
      <c r="H15" s="18" t="s">
        <v>14</v>
      </c>
      <c r="I15" s="109">
        <v>45660</v>
      </c>
      <c r="J15" s="109"/>
      <c r="K15" s="109"/>
      <c r="L15" s="109"/>
      <c r="M15" s="110"/>
      <c r="N15" s="111">
        <f>I15-E15+1</f>
        <v>6</v>
      </c>
      <c r="O15" s="111"/>
      <c r="P15" s="2"/>
      <c r="Q15" s="2"/>
      <c r="R15" s="23"/>
      <c r="S15" s="98" t="s">
        <v>94</v>
      </c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24"/>
      <c r="AU15" s="2"/>
    </row>
    <row r="16" spans="1:47">
      <c r="A16" s="2"/>
      <c r="B16" s="130" t="s">
        <v>20</v>
      </c>
      <c r="C16" s="131"/>
      <c r="D16" s="132"/>
      <c r="E16" s="108"/>
      <c r="F16" s="109"/>
      <c r="G16" s="109"/>
      <c r="H16" s="18" t="s">
        <v>14</v>
      </c>
      <c r="I16" s="151"/>
      <c r="J16" s="151"/>
      <c r="K16" s="151"/>
      <c r="L16" s="151"/>
      <c r="M16" s="152"/>
      <c r="N16" s="111">
        <v>0</v>
      </c>
      <c r="O16" s="111"/>
      <c r="P16" s="2"/>
      <c r="Q16" s="2"/>
      <c r="R16" s="23"/>
      <c r="S16" s="98" t="s">
        <v>95</v>
      </c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24"/>
      <c r="AU16" s="2"/>
    </row>
    <row r="17" spans="1:47" ht="19.5" thickBot="1">
      <c r="A17" s="2"/>
      <c r="B17" s="130" t="s">
        <v>21</v>
      </c>
      <c r="C17" s="131"/>
      <c r="D17" s="132"/>
      <c r="E17" s="108"/>
      <c r="F17" s="109"/>
      <c r="G17" s="109"/>
      <c r="H17" s="18" t="s">
        <v>14</v>
      </c>
      <c r="I17" s="151"/>
      <c r="J17" s="151"/>
      <c r="K17" s="151"/>
      <c r="L17" s="151"/>
      <c r="M17" s="152"/>
      <c r="N17" s="111">
        <v>0</v>
      </c>
      <c r="O17" s="111"/>
      <c r="P17" s="2"/>
      <c r="Q17" s="2"/>
      <c r="R17" s="25"/>
      <c r="S17" s="101" t="s">
        <v>96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7"/>
      <c r="AU17" s="2"/>
    </row>
    <row r="18" spans="1:47">
      <c r="A18" s="2"/>
      <c r="B18" s="105" t="s">
        <v>22</v>
      </c>
      <c r="C18" s="106"/>
      <c r="D18" s="107"/>
      <c r="E18" s="108"/>
      <c r="F18" s="109"/>
      <c r="G18" s="109"/>
      <c r="H18" s="18" t="s">
        <v>14</v>
      </c>
      <c r="I18" s="151"/>
      <c r="J18" s="151"/>
      <c r="K18" s="151"/>
      <c r="L18" s="151"/>
      <c r="M18" s="152"/>
      <c r="N18" s="111">
        <v>0</v>
      </c>
      <c r="O18" s="111"/>
      <c r="P18" s="2"/>
      <c r="Q18" s="2"/>
      <c r="R18" s="2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>
      <c r="A19" s="2"/>
      <c r="B19" s="112" t="s">
        <v>23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2"/>
      <c r="Q19" s="2"/>
      <c r="R19" s="2"/>
      <c r="S19" s="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>
      <c r="A20" s="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2"/>
      <c r="Q20" s="2"/>
      <c r="R20" s="2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>
      <c r="A21" s="2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>
      <c r="A22" s="28"/>
      <c r="B22" s="115"/>
      <c r="C22" s="118" t="s">
        <v>24</v>
      </c>
      <c r="D22" s="121" t="s">
        <v>25</v>
      </c>
      <c r="E22" s="122"/>
      <c r="F22" s="122"/>
      <c r="G22" s="122"/>
      <c r="H22" s="122"/>
      <c r="I22" s="122"/>
      <c r="J22" s="122"/>
      <c r="K22" s="123"/>
      <c r="L22" s="118" t="s">
        <v>26</v>
      </c>
      <c r="M22" s="118" t="s">
        <v>27</v>
      </c>
      <c r="N22" s="118" t="s">
        <v>28</v>
      </c>
      <c r="O22" s="118" t="s">
        <v>29</v>
      </c>
      <c r="P22" s="124" t="s">
        <v>30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28"/>
    </row>
    <row r="23" spans="1:47">
      <c r="A23" s="28"/>
      <c r="B23" s="116"/>
      <c r="C23" s="119"/>
      <c r="D23" s="125" t="s">
        <v>31</v>
      </c>
      <c r="E23" s="126"/>
      <c r="F23" s="126"/>
      <c r="G23" s="126"/>
      <c r="H23" s="126"/>
      <c r="I23" s="126"/>
      <c r="J23" s="127"/>
      <c r="K23" s="128" t="s">
        <v>32</v>
      </c>
      <c r="L23" s="119"/>
      <c r="M23" s="119"/>
      <c r="N23" s="119"/>
      <c r="O23" s="119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28"/>
    </row>
    <row r="24" spans="1:47" ht="33.75">
      <c r="A24" s="28"/>
      <c r="B24" s="117"/>
      <c r="C24" s="120"/>
      <c r="D24" s="29" t="s">
        <v>12</v>
      </c>
      <c r="E24" s="29" t="s">
        <v>33</v>
      </c>
      <c r="F24" s="29" t="s">
        <v>34</v>
      </c>
      <c r="G24" s="29" t="s">
        <v>35</v>
      </c>
      <c r="H24" s="29" t="s">
        <v>36</v>
      </c>
      <c r="I24" s="30"/>
      <c r="J24" s="31"/>
      <c r="K24" s="129"/>
      <c r="L24" s="120"/>
      <c r="M24" s="120"/>
      <c r="N24" s="120"/>
      <c r="O24" s="120"/>
      <c r="P24" s="32" t="s">
        <v>37</v>
      </c>
      <c r="Q24" s="33" t="s">
        <v>38</v>
      </c>
      <c r="R24" s="33" t="s">
        <v>39</v>
      </c>
      <c r="S24" s="33" t="s">
        <v>40</v>
      </c>
      <c r="T24" s="33" t="s">
        <v>41</v>
      </c>
      <c r="U24" s="33" t="s">
        <v>42</v>
      </c>
      <c r="V24" s="33" t="s">
        <v>43</v>
      </c>
      <c r="W24" s="33" t="s">
        <v>44</v>
      </c>
      <c r="X24" s="33" t="s">
        <v>45</v>
      </c>
      <c r="Y24" s="33" t="s">
        <v>46</v>
      </c>
      <c r="Z24" s="33" t="s">
        <v>47</v>
      </c>
      <c r="AA24" s="33" t="s">
        <v>48</v>
      </c>
      <c r="AB24" s="33" t="s">
        <v>49</v>
      </c>
      <c r="AC24" s="33" t="s">
        <v>50</v>
      </c>
      <c r="AD24" s="33" t="s">
        <v>51</v>
      </c>
      <c r="AE24" s="33" t="s">
        <v>52</v>
      </c>
      <c r="AF24" s="33" t="s">
        <v>53</v>
      </c>
      <c r="AG24" s="33" t="s">
        <v>54</v>
      </c>
      <c r="AH24" s="33" t="s">
        <v>55</v>
      </c>
      <c r="AI24" s="33" t="s">
        <v>56</v>
      </c>
      <c r="AJ24" s="33" t="s">
        <v>57</v>
      </c>
      <c r="AK24" s="33" t="s">
        <v>58</v>
      </c>
      <c r="AL24" s="33" t="s">
        <v>59</v>
      </c>
      <c r="AM24" s="33" t="s">
        <v>60</v>
      </c>
      <c r="AN24" s="33" t="s">
        <v>61</v>
      </c>
      <c r="AO24" s="33" t="s">
        <v>62</v>
      </c>
      <c r="AP24" s="33" t="s">
        <v>63</v>
      </c>
      <c r="AQ24" s="33" t="s">
        <v>64</v>
      </c>
      <c r="AR24" s="33" t="s">
        <v>65</v>
      </c>
      <c r="AS24" s="33" t="s">
        <v>66</v>
      </c>
      <c r="AT24" s="34" t="s">
        <v>67</v>
      </c>
      <c r="AU24" s="28"/>
    </row>
    <row r="25" spans="1:47">
      <c r="A25" s="2"/>
      <c r="B25" s="74">
        <v>45383</v>
      </c>
      <c r="C25" s="36"/>
      <c r="D25" s="37"/>
      <c r="E25" s="38"/>
      <c r="F25" s="38"/>
      <c r="G25" s="38"/>
      <c r="H25" s="38"/>
      <c r="I25" s="39"/>
      <c r="J25" s="40"/>
      <c r="K25" s="41">
        <f>C25-D25-E25-F25-G25-H25-I25-J25</f>
        <v>0</v>
      </c>
      <c r="L25" s="41">
        <f>COUNTIF(P25:AT25,"●")</f>
        <v>0</v>
      </c>
      <c r="M25" s="48"/>
      <c r="N25" s="42"/>
      <c r="O25" s="43"/>
      <c r="P25" s="75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45">
        <f>B25</f>
        <v>45383</v>
      </c>
    </row>
    <row r="26" spans="1:47">
      <c r="A26" s="2"/>
      <c r="B26" s="46" t="s">
        <v>69</v>
      </c>
      <c r="C26" s="36">
        <v>12</v>
      </c>
      <c r="D26" s="47"/>
      <c r="E26" s="39"/>
      <c r="F26" s="39"/>
      <c r="G26" s="39"/>
      <c r="H26" s="39"/>
      <c r="I26" s="39"/>
      <c r="J26" s="40"/>
      <c r="K26" s="41">
        <f>C26-D26-E26-F26-G26-H26-I26-J26</f>
        <v>12</v>
      </c>
      <c r="L26" s="41">
        <f>COUNTIF(P26:AT26,"●")</f>
        <v>4</v>
      </c>
      <c r="M26" s="48">
        <f>L26/K26</f>
        <v>0.33333333333333331</v>
      </c>
      <c r="N26" s="42" t="s">
        <v>70</v>
      </c>
      <c r="O26" s="43" t="str">
        <f t="shared" ref="O26:O35" si="0">IF(M26&gt;=0.285,"●",IF(AND(M26&lt;0.285,N26="●"),"●",""))</f>
        <v>●</v>
      </c>
      <c r="P26" s="75"/>
      <c r="Q26" s="76"/>
      <c r="R26" s="76"/>
      <c r="S26" s="76"/>
      <c r="T26" s="76"/>
      <c r="U26" s="76"/>
      <c r="V26" s="76"/>
      <c r="W26" s="76"/>
      <c r="X26" s="76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78"/>
      <c r="AJ26" s="78"/>
      <c r="AK26" s="78"/>
      <c r="AL26" s="79" t="s">
        <v>93</v>
      </c>
      <c r="AM26" s="79" t="s">
        <v>81</v>
      </c>
      <c r="AN26" s="78"/>
      <c r="AO26" s="78"/>
      <c r="AP26" s="78"/>
      <c r="AQ26" s="78"/>
      <c r="AR26" s="78"/>
      <c r="AS26" s="79" t="s">
        <v>81</v>
      </c>
      <c r="AT26" s="80" t="s">
        <v>81</v>
      </c>
      <c r="AU26" s="45" t="str">
        <f t="shared" ref="AU26:AU36" si="1">B26</f>
        <v>5月</v>
      </c>
    </row>
    <row r="27" spans="1:47">
      <c r="A27" s="2"/>
      <c r="B27" s="46" t="s">
        <v>71</v>
      </c>
      <c r="C27" s="36">
        <v>30</v>
      </c>
      <c r="D27" s="47"/>
      <c r="E27" s="39"/>
      <c r="F27" s="39"/>
      <c r="G27" s="39"/>
      <c r="H27" s="39"/>
      <c r="I27" s="39"/>
      <c r="J27" s="40"/>
      <c r="K27" s="41">
        <f t="shared" ref="K27:K35" si="2">C27-D27-E27-F27-G27-H27-I27-J27</f>
        <v>30</v>
      </c>
      <c r="L27" s="41">
        <f t="shared" ref="L27:L36" si="3">COUNTIF(P27:AT27,"●")</f>
        <v>7</v>
      </c>
      <c r="M27" s="48">
        <f t="shared" ref="M27:M36" si="4">L27/K27</f>
        <v>0.23333333333333334</v>
      </c>
      <c r="N27" s="49"/>
      <c r="O27" s="43" t="str">
        <f t="shared" si="0"/>
        <v/>
      </c>
      <c r="P27" s="81"/>
      <c r="Q27" s="78"/>
      <c r="R27" s="78"/>
      <c r="S27" s="78"/>
      <c r="T27" s="78"/>
      <c r="U27" s="79" t="s">
        <v>81</v>
      </c>
      <c r="V27" s="79" t="s">
        <v>81</v>
      </c>
      <c r="W27" s="78"/>
      <c r="X27" s="78"/>
      <c r="Y27" s="78"/>
      <c r="Z27" s="78"/>
      <c r="AA27" s="78"/>
      <c r="AB27" s="79" t="s">
        <v>81</v>
      </c>
      <c r="AC27" s="79" t="s">
        <v>81</v>
      </c>
      <c r="AD27" s="78"/>
      <c r="AE27" s="78"/>
      <c r="AF27" s="78"/>
      <c r="AG27" s="78"/>
      <c r="AH27" s="78"/>
      <c r="AI27" s="79" t="s">
        <v>81</v>
      </c>
      <c r="AJ27" s="79" t="s">
        <v>81</v>
      </c>
      <c r="AK27" s="78"/>
      <c r="AL27" s="78"/>
      <c r="AM27" s="78"/>
      <c r="AN27" s="78"/>
      <c r="AO27" s="78"/>
      <c r="AP27" s="79"/>
      <c r="AQ27" s="79" t="s">
        <v>81</v>
      </c>
      <c r="AR27" s="78"/>
      <c r="AS27" s="78"/>
      <c r="AT27" s="82"/>
      <c r="AU27" s="45" t="str">
        <f t="shared" si="1"/>
        <v>6月</v>
      </c>
    </row>
    <row r="28" spans="1:47">
      <c r="A28" s="2"/>
      <c r="B28" s="46" t="s">
        <v>72</v>
      </c>
      <c r="C28" s="36">
        <v>31</v>
      </c>
      <c r="D28" s="47"/>
      <c r="E28" s="39"/>
      <c r="F28" s="39"/>
      <c r="G28" s="39"/>
      <c r="H28" s="39"/>
      <c r="I28" s="39"/>
      <c r="J28" s="40"/>
      <c r="K28" s="41">
        <f t="shared" si="2"/>
        <v>31</v>
      </c>
      <c r="L28" s="41">
        <f t="shared" si="3"/>
        <v>8</v>
      </c>
      <c r="M28" s="48">
        <f t="shared" si="4"/>
        <v>0.25806451612903225</v>
      </c>
      <c r="N28" s="49"/>
      <c r="O28" s="43" t="str">
        <f t="shared" si="0"/>
        <v/>
      </c>
      <c r="P28" s="81"/>
      <c r="Q28" s="78"/>
      <c r="R28" s="78"/>
      <c r="S28" s="79" t="s">
        <v>81</v>
      </c>
      <c r="T28" s="79" t="s">
        <v>81</v>
      </c>
      <c r="U28" s="78"/>
      <c r="V28" s="78"/>
      <c r="W28" s="78"/>
      <c r="X28" s="78"/>
      <c r="Y28" s="78"/>
      <c r="Z28" s="79" t="s">
        <v>81</v>
      </c>
      <c r="AA28" s="79" t="s">
        <v>81</v>
      </c>
      <c r="AB28" s="78"/>
      <c r="AC28" s="78"/>
      <c r="AD28" s="78"/>
      <c r="AE28" s="78"/>
      <c r="AF28" s="78"/>
      <c r="AG28" s="79"/>
      <c r="AH28" s="79" t="s">
        <v>81</v>
      </c>
      <c r="AI28" s="78"/>
      <c r="AJ28" s="78"/>
      <c r="AK28" s="78"/>
      <c r="AL28" s="78"/>
      <c r="AM28" s="78" t="s">
        <v>81</v>
      </c>
      <c r="AN28" s="79" t="s">
        <v>81</v>
      </c>
      <c r="AO28" s="79" t="s">
        <v>81</v>
      </c>
      <c r="AP28" s="78"/>
      <c r="AQ28" s="78"/>
      <c r="AR28" s="78"/>
      <c r="AS28" s="78"/>
      <c r="AT28" s="83"/>
      <c r="AU28" s="45" t="str">
        <f t="shared" si="1"/>
        <v>7月</v>
      </c>
    </row>
    <row r="29" spans="1:47">
      <c r="A29" s="2"/>
      <c r="B29" s="46" t="s">
        <v>73</v>
      </c>
      <c r="C29" s="36">
        <v>31</v>
      </c>
      <c r="D29" s="39">
        <v>3</v>
      </c>
      <c r="E29" s="39"/>
      <c r="F29" s="39"/>
      <c r="G29" s="39"/>
      <c r="H29" s="39"/>
      <c r="I29" s="39"/>
      <c r="J29" s="40"/>
      <c r="K29" s="41">
        <f t="shared" si="2"/>
        <v>28</v>
      </c>
      <c r="L29" s="41">
        <f t="shared" si="3"/>
        <v>11</v>
      </c>
      <c r="M29" s="48">
        <f t="shared" si="4"/>
        <v>0.39285714285714285</v>
      </c>
      <c r="N29" s="49"/>
      <c r="O29" s="43" t="str">
        <f t="shared" si="0"/>
        <v>●</v>
      </c>
      <c r="P29" s="84" t="s">
        <v>81</v>
      </c>
      <c r="Q29" s="79" t="s">
        <v>70</v>
      </c>
      <c r="R29" s="78"/>
      <c r="S29" s="78"/>
      <c r="T29" s="78"/>
      <c r="U29" s="78"/>
      <c r="V29" s="78"/>
      <c r="W29" s="79" t="s">
        <v>81</v>
      </c>
      <c r="X29" s="79" t="s">
        <v>81</v>
      </c>
      <c r="Y29" s="78" t="s">
        <v>81</v>
      </c>
      <c r="Z29" s="78"/>
      <c r="AA29" s="78"/>
      <c r="AB29" s="78" t="s">
        <v>92</v>
      </c>
      <c r="AC29" s="78" t="s">
        <v>92</v>
      </c>
      <c r="AD29" s="79" t="s">
        <v>92</v>
      </c>
      <c r="AE29" s="79" t="s">
        <v>81</v>
      </c>
      <c r="AF29" s="78" t="s">
        <v>81</v>
      </c>
      <c r="AG29" s="78"/>
      <c r="AH29" s="78"/>
      <c r="AI29" s="78"/>
      <c r="AJ29" s="78"/>
      <c r="AK29" s="79" t="s">
        <v>81</v>
      </c>
      <c r="AL29" s="79" t="s">
        <v>81</v>
      </c>
      <c r="AM29" s="78"/>
      <c r="AN29" s="78"/>
      <c r="AO29" s="78"/>
      <c r="AP29" s="78"/>
      <c r="AQ29" s="78"/>
      <c r="AR29" s="79" t="s">
        <v>81</v>
      </c>
      <c r="AS29" s="79" t="s">
        <v>81</v>
      </c>
      <c r="AT29" s="83"/>
      <c r="AU29" s="45" t="str">
        <f t="shared" si="1"/>
        <v>8月</v>
      </c>
    </row>
    <row r="30" spans="1:47">
      <c r="A30" s="2"/>
      <c r="B30" s="46" t="s">
        <v>74</v>
      </c>
      <c r="C30" s="36">
        <v>30</v>
      </c>
      <c r="D30" s="39"/>
      <c r="E30" s="39"/>
      <c r="F30" s="39"/>
      <c r="G30" s="39"/>
      <c r="H30" s="39"/>
      <c r="I30" s="39"/>
      <c r="J30" s="40"/>
      <c r="K30" s="41">
        <f t="shared" si="2"/>
        <v>30</v>
      </c>
      <c r="L30" s="41">
        <f t="shared" si="3"/>
        <v>9</v>
      </c>
      <c r="M30" s="48">
        <f t="shared" si="4"/>
        <v>0.3</v>
      </c>
      <c r="N30" s="49"/>
      <c r="O30" s="43" t="str">
        <f t="shared" si="0"/>
        <v>●</v>
      </c>
      <c r="P30" s="81"/>
      <c r="Q30" s="78"/>
      <c r="R30" s="78"/>
      <c r="S30" s="78"/>
      <c r="T30" s="79" t="s">
        <v>81</v>
      </c>
      <c r="U30" s="79" t="s">
        <v>81</v>
      </c>
      <c r="V30" s="78"/>
      <c r="W30" s="78"/>
      <c r="X30" s="78"/>
      <c r="Y30" s="78"/>
      <c r="Z30" s="78"/>
      <c r="AA30" s="79" t="s">
        <v>81</v>
      </c>
      <c r="AB30" s="79" t="s">
        <v>81</v>
      </c>
      <c r="AC30" s="78"/>
      <c r="AD30" s="78"/>
      <c r="AE30" s="78"/>
      <c r="AF30" s="78"/>
      <c r="AG30" s="78"/>
      <c r="AH30" s="79" t="s">
        <v>81</v>
      </c>
      <c r="AI30" s="79" t="s">
        <v>81</v>
      </c>
      <c r="AJ30" s="78" t="s">
        <v>81</v>
      </c>
      <c r="AK30" s="78" t="s">
        <v>81</v>
      </c>
      <c r="AL30" s="78"/>
      <c r="AM30" s="78"/>
      <c r="AN30" s="78"/>
      <c r="AO30" s="79"/>
      <c r="AP30" s="79" t="s">
        <v>81</v>
      </c>
      <c r="AQ30" s="78"/>
      <c r="AR30" s="78"/>
      <c r="AS30" s="78"/>
      <c r="AT30" s="77"/>
      <c r="AU30" s="45" t="str">
        <f t="shared" si="1"/>
        <v>9月</v>
      </c>
    </row>
    <row r="31" spans="1:47">
      <c r="A31" s="2"/>
      <c r="B31" s="46" t="s">
        <v>75</v>
      </c>
      <c r="C31" s="36">
        <v>31</v>
      </c>
      <c r="D31" s="39"/>
      <c r="E31" s="39"/>
      <c r="F31" s="39"/>
      <c r="G31" s="39"/>
      <c r="H31" s="39"/>
      <c r="I31" s="39"/>
      <c r="J31" s="40"/>
      <c r="K31" s="41">
        <f t="shared" si="2"/>
        <v>31</v>
      </c>
      <c r="L31" s="41">
        <f t="shared" si="3"/>
        <v>9</v>
      </c>
      <c r="M31" s="48">
        <f t="shared" si="4"/>
        <v>0.29032258064516131</v>
      </c>
      <c r="N31" s="49"/>
      <c r="O31" s="43" t="str">
        <f t="shared" si="0"/>
        <v>●</v>
      </c>
      <c r="P31" s="81"/>
      <c r="Q31" s="78"/>
      <c r="R31" s="79" t="s">
        <v>81</v>
      </c>
      <c r="S31" s="79" t="s">
        <v>81</v>
      </c>
      <c r="T31" s="78"/>
      <c r="U31" s="78"/>
      <c r="V31" s="78"/>
      <c r="W31" s="78"/>
      <c r="X31" s="78"/>
      <c r="Y31" s="79" t="s">
        <v>81</v>
      </c>
      <c r="Z31" s="79" t="s">
        <v>81</v>
      </c>
      <c r="AA31" s="78"/>
      <c r="AB31" s="78"/>
      <c r="AC31" s="78"/>
      <c r="AD31" s="78"/>
      <c r="AE31" s="78"/>
      <c r="AF31" s="79" t="s">
        <v>81</v>
      </c>
      <c r="AG31" s="79" t="s">
        <v>81</v>
      </c>
      <c r="AH31" s="78"/>
      <c r="AI31" s="78"/>
      <c r="AJ31" s="78"/>
      <c r="AK31" s="78"/>
      <c r="AL31" s="78"/>
      <c r="AM31" s="79" t="s">
        <v>81</v>
      </c>
      <c r="AN31" s="79" t="s">
        <v>81</v>
      </c>
      <c r="AO31" s="78"/>
      <c r="AP31" s="78"/>
      <c r="AQ31" s="78"/>
      <c r="AR31" s="78"/>
      <c r="AS31" s="78"/>
      <c r="AT31" s="80" t="s">
        <v>81</v>
      </c>
      <c r="AU31" s="45" t="str">
        <f t="shared" si="1"/>
        <v>10月</v>
      </c>
    </row>
    <row r="32" spans="1:47">
      <c r="A32" s="2"/>
      <c r="B32" s="46" t="s">
        <v>76</v>
      </c>
      <c r="C32" s="36">
        <v>30</v>
      </c>
      <c r="D32" s="39"/>
      <c r="E32" s="39"/>
      <c r="F32" s="39"/>
      <c r="G32" s="39"/>
      <c r="H32" s="39"/>
      <c r="I32" s="39"/>
      <c r="J32" s="40"/>
      <c r="K32" s="41">
        <f t="shared" si="2"/>
        <v>30</v>
      </c>
      <c r="L32" s="41">
        <f t="shared" si="3"/>
        <v>9</v>
      </c>
      <c r="M32" s="48">
        <f t="shared" si="4"/>
        <v>0.3</v>
      </c>
      <c r="N32" s="49"/>
      <c r="O32" s="43" t="str">
        <f t="shared" si="0"/>
        <v>●</v>
      </c>
      <c r="P32" s="84" t="s">
        <v>81</v>
      </c>
      <c r="Q32" s="78"/>
      <c r="R32" s="78" t="s">
        <v>81</v>
      </c>
      <c r="S32" s="78"/>
      <c r="T32" s="78"/>
      <c r="U32" s="78"/>
      <c r="V32" s="79"/>
      <c r="W32" s="79" t="s">
        <v>81</v>
      </c>
      <c r="X32" s="78"/>
      <c r="Y32" s="78"/>
      <c r="Z32" s="78"/>
      <c r="AA32" s="78"/>
      <c r="AB32" s="78"/>
      <c r="AC32" s="79"/>
      <c r="AD32" s="79" t="s">
        <v>81</v>
      </c>
      <c r="AE32" s="78"/>
      <c r="AF32" s="78"/>
      <c r="AG32" s="78"/>
      <c r="AH32" s="78"/>
      <c r="AI32" s="78"/>
      <c r="AJ32" s="79" t="s">
        <v>81</v>
      </c>
      <c r="AK32" s="79" t="s">
        <v>81</v>
      </c>
      <c r="AL32" s="78" t="s">
        <v>81</v>
      </c>
      <c r="AM32" s="78"/>
      <c r="AN32" s="78"/>
      <c r="AO32" s="78"/>
      <c r="AP32" s="78"/>
      <c r="AQ32" s="79" t="s">
        <v>81</v>
      </c>
      <c r="AR32" s="79" t="s">
        <v>81</v>
      </c>
      <c r="AS32" s="78"/>
      <c r="AT32" s="77"/>
      <c r="AU32" s="45" t="str">
        <f t="shared" si="1"/>
        <v>11月</v>
      </c>
    </row>
    <row r="33" spans="1:47">
      <c r="A33" s="2"/>
      <c r="B33" s="46" t="s">
        <v>77</v>
      </c>
      <c r="C33" s="36">
        <v>31</v>
      </c>
      <c r="D33" s="39"/>
      <c r="E33" s="39">
        <v>3</v>
      </c>
      <c r="F33" s="39"/>
      <c r="G33" s="39"/>
      <c r="H33" s="39"/>
      <c r="I33" s="39"/>
      <c r="J33" s="40"/>
      <c r="K33" s="41">
        <f t="shared" si="2"/>
        <v>28</v>
      </c>
      <c r="L33" s="41">
        <f t="shared" si="3"/>
        <v>8</v>
      </c>
      <c r="M33" s="48">
        <f t="shared" si="4"/>
        <v>0.2857142857142857</v>
      </c>
      <c r="N33" s="49"/>
      <c r="O33" s="43" t="str">
        <f t="shared" si="0"/>
        <v>●</v>
      </c>
      <c r="P33" s="81"/>
      <c r="Q33" s="78"/>
      <c r="R33" s="78"/>
      <c r="S33" s="78"/>
      <c r="T33" s="79" t="s">
        <v>81</v>
      </c>
      <c r="U33" s="79" t="s">
        <v>81</v>
      </c>
      <c r="V33" s="78"/>
      <c r="W33" s="78"/>
      <c r="X33" s="78"/>
      <c r="Y33" s="78"/>
      <c r="Z33" s="78"/>
      <c r="AA33" s="79" t="s">
        <v>81</v>
      </c>
      <c r="AB33" s="79" t="s">
        <v>81</v>
      </c>
      <c r="AC33" s="78"/>
      <c r="AD33" s="78"/>
      <c r="AE33" s="78"/>
      <c r="AF33" s="78"/>
      <c r="AG33" s="78"/>
      <c r="AH33" s="79" t="s">
        <v>81</v>
      </c>
      <c r="AI33" s="79" t="s">
        <v>81</v>
      </c>
      <c r="AJ33" s="78"/>
      <c r="AK33" s="78"/>
      <c r="AL33" s="78"/>
      <c r="AM33" s="78"/>
      <c r="AN33" s="78"/>
      <c r="AO33" s="79" t="s">
        <v>81</v>
      </c>
      <c r="AP33" s="79" t="s">
        <v>81</v>
      </c>
      <c r="AQ33" s="78"/>
      <c r="AR33" s="78" t="s">
        <v>92</v>
      </c>
      <c r="AS33" s="78" t="s">
        <v>92</v>
      </c>
      <c r="AT33" s="83" t="s">
        <v>92</v>
      </c>
      <c r="AU33" s="45" t="str">
        <f t="shared" si="1"/>
        <v>12月</v>
      </c>
    </row>
    <row r="34" spans="1:47">
      <c r="A34" s="2"/>
      <c r="B34" s="74">
        <v>45658</v>
      </c>
      <c r="C34" s="36">
        <v>31</v>
      </c>
      <c r="D34" s="39"/>
      <c r="E34" s="39">
        <v>3</v>
      </c>
      <c r="F34" s="39"/>
      <c r="G34" s="39"/>
      <c r="H34" s="39"/>
      <c r="I34" s="39"/>
      <c r="J34" s="40"/>
      <c r="K34" s="41">
        <f t="shared" si="2"/>
        <v>28</v>
      </c>
      <c r="L34" s="41">
        <f t="shared" si="3"/>
        <v>8</v>
      </c>
      <c r="M34" s="48">
        <f t="shared" si="4"/>
        <v>0.2857142857142857</v>
      </c>
      <c r="N34" s="49"/>
      <c r="O34" s="43" t="str">
        <f t="shared" si="0"/>
        <v>●</v>
      </c>
      <c r="P34" s="81" t="s">
        <v>92</v>
      </c>
      <c r="Q34" s="79" t="s">
        <v>92</v>
      </c>
      <c r="R34" s="79" t="s">
        <v>92</v>
      </c>
      <c r="S34" s="78" t="s">
        <v>70</v>
      </c>
      <c r="T34" s="78"/>
      <c r="U34" s="78"/>
      <c r="V34" s="78"/>
      <c r="W34" s="78"/>
      <c r="X34" s="79" t="s">
        <v>70</v>
      </c>
      <c r="Y34" s="79" t="s">
        <v>81</v>
      </c>
      <c r="Z34" s="78" t="s">
        <v>81</v>
      </c>
      <c r="AA34" s="78"/>
      <c r="AB34" s="78"/>
      <c r="AC34" s="78"/>
      <c r="AD34" s="78"/>
      <c r="AE34" s="79"/>
      <c r="AF34" s="79" t="s">
        <v>81</v>
      </c>
      <c r="AG34" s="78"/>
      <c r="AH34" s="78"/>
      <c r="AI34" s="78"/>
      <c r="AJ34" s="78"/>
      <c r="AK34" s="78"/>
      <c r="AL34" s="79"/>
      <c r="AM34" s="79" t="s">
        <v>81</v>
      </c>
      <c r="AN34" s="78"/>
      <c r="AO34" s="78"/>
      <c r="AP34" s="78"/>
      <c r="AQ34" s="78"/>
      <c r="AR34" s="78"/>
      <c r="AS34" s="79" t="s">
        <v>81</v>
      </c>
      <c r="AT34" s="80" t="s">
        <v>81</v>
      </c>
      <c r="AU34" s="45">
        <f t="shared" si="1"/>
        <v>45658</v>
      </c>
    </row>
    <row r="35" spans="1:47">
      <c r="A35" s="2"/>
      <c r="B35" s="46" t="s">
        <v>79</v>
      </c>
      <c r="C35" s="36">
        <v>28</v>
      </c>
      <c r="D35" s="47"/>
      <c r="E35" s="39"/>
      <c r="F35" s="39"/>
      <c r="G35" s="39"/>
      <c r="H35" s="39"/>
      <c r="I35" s="39"/>
      <c r="J35" s="40"/>
      <c r="K35" s="41">
        <f t="shared" si="2"/>
        <v>28</v>
      </c>
      <c r="L35" s="41">
        <f t="shared" si="3"/>
        <v>7</v>
      </c>
      <c r="M35" s="48">
        <f t="shared" si="4"/>
        <v>0.25</v>
      </c>
      <c r="N35" s="49"/>
      <c r="O35" s="43" t="str">
        <f t="shared" si="0"/>
        <v/>
      </c>
      <c r="P35" s="81"/>
      <c r="Q35" s="78"/>
      <c r="R35" s="78"/>
      <c r="S35" s="78"/>
      <c r="T35" s="78"/>
      <c r="U35" s="79" t="s">
        <v>81</v>
      </c>
      <c r="V35" s="79" t="s">
        <v>81</v>
      </c>
      <c r="W35" s="78"/>
      <c r="X35" s="78"/>
      <c r="Y35" s="78"/>
      <c r="Z35" s="78" t="s">
        <v>81</v>
      </c>
      <c r="AA35" s="78"/>
      <c r="AB35" s="79"/>
      <c r="AC35" s="79" t="s">
        <v>81</v>
      </c>
      <c r="AD35" s="78"/>
      <c r="AE35" s="78"/>
      <c r="AF35" s="78"/>
      <c r="AG35" s="78"/>
      <c r="AH35" s="78"/>
      <c r="AI35" s="79"/>
      <c r="AJ35" s="79" t="s">
        <v>81</v>
      </c>
      <c r="AK35" s="78"/>
      <c r="AL35" s="78" t="s">
        <v>81</v>
      </c>
      <c r="AM35" s="78"/>
      <c r="AN35" s="78"/>
      <c r="AO35" s="78"/>
      <c r="AP35" s="79"/>
      <c r="AQ35" s="79" t="s">
        <v>81</v>
      </c>
      <c r="AR35" s="85"/>
      <c r="AS35" s="85"/>
      <c r="AT35" s="77"/>
      <c r="AU35" s="45" t="str">
        <f t="shared" si="1"/>
        <v>2月</v>
      </c>
    </row>
    <row r="36" spans="1:47" ht="19.5" thickBot="1">
      <c r="A36" s="2"/>
      <c r="B36" s="51" t="s">
        <v>80</v>
      </c>
      <c r="C36" s="52">
        <v>15</v>
      </c>
      <c r="D36" s="53"/>
      <c r="E36" s="54"/>
      <c r="F36" s="54"/>
      <c r="G36" s="54"/>
      <c r="H36" s="54"/>
      <c r="I36" s="54"/>
      <c r="J36" s="55"/>
      <c r="K36" s="56">
        <f>C36-D36-E36-F36-G36-H36-I36-J36</f>
        <v>15</v>
      </c>
      <c r="L36" s="56">
        <f t="shared" si="3"/>
        <v>4</v>
      </c>
      <c r="M36" s="48">
        <f t="shared" si="4"/>
        <v>0.26666666666666666</v>
      </c>
      <c r="N36" s="57" t="s">
        <v>81</v>
      </c>
      <c r="O36" s="43" t="str">
        <f>IF(M36&gt;=0.285,"●",IF(AND(M36&lt;0.285,N36="●"),"●",""))</f>
        <v>●</v>
      </c>
      <c r="P36" s="86"/>
      <c r="Q36" s="87"/>
      <c r="R36" s="87"/>
      <c r="S36" s="87"/>
      <c r="T36" s="78" t="s">
        <v>81</v>
      </c>
      <c r="U36" s="79" t="s">
        <v>81</v>
      </c>
      <c r="V36" s="79"/>
      <c r="W36" s="78"/>
      <c r="X36" s="78"/>
      <c r="Y36" s="78"/>
      <c r="Z36" s="78"/>
      <c r="AA36" s="78" t="s">
        <v>81</v>
      </c>
      <c r="AB36" s="79" t="s">
        <v>81</v>
      </c>
      <c r="AC36" s="88"/>
      <c r="AD36" s="87"/>
      <c r="AE36" s="89"/>
      <c r="AF36" s="89"/>
      <c r="AG36" s="89"/>
      <c r="AH36" s="89"/>
      <c r="AI36" s="89"/>
      <c r="AJ36" s="89"/>
      <c r="AK36" s="90"/>
      <c r="AL36" s="90"/>
      <c r="AM36" s="90"/>
      <c r="AN36" s="90"/>
      <c r="AO36" s="90"/>
      <c r="AP36" s="90"/>
      <c r="AQ36" s="90"/>
      <c r="AR36" s="90"/>
      <c r="AS36" s="90"/>
      <c r="AT36" s="91"/>
      <c r="AU36" s="45" t="str">
        <f t="shared" si="1"/>
        <v>3月</v>
      </c>
    </row>
    <row r="37" spans="1:47" ht="19.5" thickTop="1">
      <c r="A37" s="2"/>
      <c r="B37" s="58" t="s">
        <v>82</v>
      </c>
      <c r="C37" s="58">
        <f>SUM(C25:C36)</f>
        <v>300</v>
      </c>
      <c r="D37" s="59">
        <f>SUM(D25:D36)</f>
        <v>3</v>
      </c>
      <c r="E37" s="60">
        <f t="shared" ref="E37:J37" si="5">SUM(E25:E36)</f>
        <v>6</v>
      </c>
      <c r="F37" s="60">
        <f t="shared" si="5"/>
        <v>0</v>
      </c>
      <c r="G37" s="60">
        <f t="shared" si="5"/>
        <v>0</v>
      </c>
      <c r="H37" s="60">
        <f t="shared" si="5"/>
        <v>0</v>
      </c>
      <c r="I37" s="60">
        <f t="shared" si="5"/>
        <v>0</v>
      </c>
      <c r="J37" s="61">
        <f t="shared" si="5"/>
        <v>0</v>
      </c>
      <c r="K37" s="58">
        <f>SUM(K25:K36)</f>
        <v>291</v>
      </c>
      <c r="L37" s="58">
        <f>SUM(L26:L36)</f>
        <v>84</v>
      </c>
      <c r="M37" s="62">
        <f>L37/K37</f>
        <v>0.28865979381443296</v>
      </c>
      <c r="N37" s="63"/>
      <c r="O37" s="64" t="str">
        <f>IF(COUNTA(O26:O36)=COUNTIF(O26:O36,"●"),"達成","未達成")</f>
        <v>未達成</v>
      </c>
      <c r="P37" s="103" t="s">
        <v>83</v>
      </c>
      <c r="Q37" s="104"/>
      <c r="R37" s="104"/>
      <c r="S37" s="104"/>
      <c r="T37" s="104"/>
      <c r="U37" s="104"/>
      <c r="V37" s="65" t="str">
        <f>IF(O37="達成","月単位の週休２日",IF(AND(O37="未達成",M37&gt;=0.285),"通期の週休２日",IF(AND(0.285&gt;M37,M37&gt;=0.25),"週休２日未達成（４週７休以上４週８休未満）",IF(AND(0.25&gt;M37,M37&gt;=0.214),"週休２日未達成（４週６休以上４週７休未満）","週休２日未達成（４週６休未満）"))))</f>
        <v>通期の週休２日</v>
      </c>
      <c r="W37" s="65"/>
      <c r="X37" s="65"/>
      <c r="Y37" s="65"/>
      <c r="Z37" s="65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7"/>
      <c r="AU37" s="2"/>
    </row>
    <row r="38" spans="1:47">
      <c r="A38" s="2"/>
      <c r="B38" s="68" t="s">
        <v>84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69"/>
      <c r="S39" s="2" t="s">
        <v>85</v>
      </c>
      <c r="T39" s="2"/>
      <c r="U39" s="2"/>
      <c r="V39" s="2"/>
      <c r="W39" s="2"/>
      <c r="X39" s="70"/>
      <c r="Y39" s="2" t="s">
        <v>86</v>
      </c>
      <c r="Z39" s="2"/>
      <c r="AA39" s="2"/>
      <c r="AB39" s="2"/>
      <c r="AC39" s="71"/>
      <c r="AD39" s="2" t="s">
        <v>87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</sheetData>
  <mergeCells count="54">
    <mergeCell ref="B3:AT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B11:D11"/>
    <mergeCell ref="E11:G11"/>
    <mergeCell ref="B12:B13"/>
    <mergeCell ref="C12:D12"/>
    <mergeCell ref="E12:G12"/>
    <mergeCell ref="I12:M12"/>
    <mergeCell ref="N12:O12"/>
    <mergeCell ref="C13:D13"/>
    <mergeCell ref="E13:G13"/>
    <mergeCell ref="I13:M13"/>
    <mergeCell ref="N13:O13"/>
    <mergeCell ref="B14:B15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P37:U37"/>
    <mergeCell ref="B18:D18"/>
    <mergeCell ref="E18:G18"/>
    <mergeCell ref="I18:M18"/>
    <mergeCell ref="N18:O18"/>
    <mergeCell ref="B19:O21"/>
    <mergeCell ref="B22:B24"/>
    <mergeCell ref="C22:C24"/>
    <mergeCell ref="D22:K22"/>
    <mergeCell ref="L22:L24"/>
    <mergeCell ref="M22:M24"/>
    <mergeCell ref="N22:N24"/>
    <mergeCell ref="O22:O24"/>
    <mergeCell ref="P22:AT23"/>
    <mergeCell ref="D23:J23"/>
    <mergeCell ref="K23:K24"/>
  </mergeCells>
  <phoneticPr fontId="2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　週休２日工事　休日等取得実績書</vt:lpstr>
      <vt:lpstr>別紙　週休２日工事　休日等取得実績書（記入例）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2024-05-20T07:20:12Z</dcterms:modified>
</cp:coreProperties>
</file>